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S:\SOLICITATIONS &amp; CONTRACTS\25-XXX\25-104 IFB Hampton South  Ericson Drive Intersection and Calle Corvo Drainage Improvements (DPW)\03 - Submittals\"/>
    </mc:Choice>
  </mc:AlternateContent>
  <xr:revisionPtr revIDLastSave="0" documentId="13_ncr:1_{02D8353B-CD90-402D-B378-4D31C03AB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mpton S_Ericson &amp; Calle Corvo" sheetId="4" r:id="rId1"/>
  </sheets>
  <definedNames>
    <definedName name="_xlnm.Print_Area" localSheetId="0">'Hampton S_Ericson &amp; Calle Corvo'!$A$1:$G$68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4" l="1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39" i="4"/>
  <c r="S38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39" i="4"/>
  <c r="Q38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39" i="4"/>
  <c r="O38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39" i="4"/>
  <c r="M38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39" i="4"/>
  <c r="K38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G11" i="4"/>
  <c r="I34" i="4"/>
  <c r="I33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39" i="4"/>
  <c r="I38" i="4"/>
  <c r="I35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G33" i="4"/>
  <c r="K61" i="4" l="1"/>
  <c r="S61" i="4"/>
  <c r="S36" i="4"/>
  <c r="Q61" i="4"/>
  <c r="Q40" i="4"/>
  <c r="Q36" i="4"/>
  <c r="O61" i="4"/>
  <c r="O36" i="4"/>
  <c r="M61" i="4"/>
  <c r="M40" i="4"/>
  <c r="M36" i="4"/>
  <c r="K36" i="4"/>
  <c r="S40" i="4"/>
  <c r="O40" i="4"/>
  <c r="I61" i="4"/>
  <c r="I40" i="4"/>
  <c r="I36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39" i="4"/>
  <c r="G38" i="4"/>
  <c r="G32" i="4"/>
  <c r="G31" i="4"/>
  <c r="G30" i="4"/>
  <c r="G29" i="4"/>
  <c r="G28" i="4"/>
  <c r="G27" i="4"/>
  <c r="G26" i="4"/>
  <c r="G24" i="4"/>
  <c r="G23" i="4"/>
  <c r="G25" i="4"/>
  <c r="G22" i="4"/>
  <c r="G21" i="4"/>
  <c r="G20" i="4"/>
  <c r="G19" i="4"/>
  <c r="G18" i="4"/>
  <c r="G17" i="4"/>
  <c r="G16" i="4"/>
  <c r="G15" i="4"/>
  <c r="G14" i="4"/>
  <c r="G13" i="4"/>
  <c r="G12" i="4"/>
  <c r="G60" i="4"/>
  <c r="G59" i="4"/>
  <c r="G35" i="4"/>
  <c r="G34" i="4"/>
  <c r="S63" i="4" l="1"/>
  <c r="Q63" i="4"/>
  <c r="O63" i="4"/>
  <c r="M63" i="4"/>
  <c r="K63" i="4"/>
  <c r="I63" i="4"/>
  <c r="G40" i="4"/>
  <c r="G36" i="4"/>
  <c r="G61" i="4"/>
  <c r="G63" i="4" l="1"/>
</calcChain>
</file>

<file path=xl/sharedStrings.xml><?xml version="1.0" encoding="utf-8"?>
<sst xmlns="http://schemas.openxmlformats.org/spreadsheetml/2006/main" count="174" uniqueCount="100">
  <si>
    <t>LS</t>
  </si>
  <si>
    <t>LF</t>
  </si>
  <si>
    <t>SF</t>
  </si>
  <si>
    <t>MOBILIZATION</t>
  </si>
  <si>
    <t>EL PASO COUNTY CONTRACTS &amp; PROCUREMENT DIVISION</t>
  </si>
  <si>
    <t>FORCE ACCOUNT MUST BE INCLUDED IN TOTAL PROJECT PRICE</t>
  </si>
  <si>
    <t>EACH</t>
  </si>
  <si>
    <t>630-00016</t>
  </si>
  <si>
    <t>700-70380</t>
  </si>
  <si>
    <t>F/A EROSION CONTROL</t>
  </si>
  <si>
    <t>Hampton S. / Ericson Dr. &amp; Calle Corvo Drainage Improvement Project</t>
  </si>
  <si>
    <t>100-00000</t>
  </si>
  <si>
    <t>202-00200</t>
  </si>
  <si>
    <t>REMOVAL OF SIDEWALK</t>
  </si>
  <si>
    <t>REMOVAL OF CURB AND GUTTER</t>
  </si>
  <si>
    <t>REMOVAL OF CONCRETE PAVEMENT</t>
  </si>
  <si>
    <t>REMOVAL OF ASPHALT</t>
  </si>
  <si>
    <t>UNCLASSIFIED EXCAVATION</t>
  </si>
  <si>
    <t>RESET FENCE</t>
  </si>
  <si>
    <t>SEEDING (NATIVE)</t>
  </si>
  <si>
    <t>REMOVE TREE (TUBELING)</t>
  </si>
  <si>
    <t>AGGREGATE BASE COURSE (CLASS 6)</t>
  </si>
  <si>
    <t>304-06007</t>
  </si>
  <si>
    <t>214-00201</t>
  </si>
  <si>
    <t>212-00006</t>
  </si>
  <si>
    <t>210-01000</t>
  </si>
  <si>
    <t>203-00000</t>
  </si>
  <si>
    <t>202-00220</t>
  </si>
  <si>
    <t>202-00210</t>
  </si>
  <si>
    <t>202-00203</t>
  </si>
  <si>
    <t>CY</t>
  </si>
  <si>
    <t>AC</t>
  </si>
  <si>
    <t>SY</t>
  </si>
  <si>
    <t>CURB AND GUTTER TYPE 2 (SPECIAL)</t>
  </si>
  <si>
    <t>CURB AND GUTTER TYPE 2 (SECTION I-B)</t>
  </si>
  <si>
    <t>CONCRETE SIDEWALK (SPECIAL)</t>
  </si>
  <si>
    <t>INLET SPECIAL (TYPE R 25 FOOT)</t>
  </si>
  <si>
    <t>48" FLARED END SECTION (RCP)</t>
  </si>
  <si>
    <t>SOIL RIP-RAP (9-INCH)</t>
  </si>
  <si>
    <t>RIPRAP (24-INCH)</t>
  </si>
  <si>
    <t>CONCRETE PAVEMENT (6 INCH)</t>
  </si>
  <si>
    <t>HOT MIX ASPHALT (GRADING SX)(75)(PG 58-28)</t>
  </si>
  <si>
    <t>48-INCH REINFORCED CONCRETE PIPE (CIP)</t>
  </si>
  <si>
    <t>403-34722</t>
  </si>
  <si>
    <t>412-00600</t>
  </si>
  <si>
    <t>506-00224</t>
  </si>
  <si>
    <t>506-00409</t>
  </si>
  <si>
    <t>603-01485</t>
  </si>
  <si>
    <t>603-05048</t>
  </si>
  <si>
    <t>604-19000</t>
  </si>
  <si>
    <t>608-00005</t>
  </si>
  <si>
    <t>609-21010</t>
  </si>
  <si>
    <t>609-21900</t>
  </si>
  <si>
    <t>625-99999</t>
  </si>
  <si>
    <t>700-70310</t>
  </si>
  <si>
    <t>700-70530</t>
  </si>
  <si>
    <t>F/A DRAINAGE IMPROVEMENT</t>
  </si>
  <si>
    <t>F/A LANDSCAPE REMOVAL AND RESTORATION</t>
  </si>
  <si>
    <t>TRAFFIC CONTROL</t>
  </si>
  <si>
    <t>AS-BUILT SURVEYING</t>
  </si>
  <si>
    <t>F/A</t>
  </si>
  <si>
    <t>202-00035</t>
  </si>
  <si>
    <t>210-00010</t>
  </si>
  <si>
    <t>506-00030</t>
  </si>
  <si>
    <t>SOIL RIPRAP (9-INCH)</t>
  </si>
  <si>
    <t>GROUTED RIPRAP (18 INCH)</t>
  </si>
  <si>
    <t>RESET FENCE AND GATE</t>
  </si>
  <si>
    <t>RESET MAILBOX STRUCTURE</t>
  </si>
  <si>
    <t>REMOVAL OF PIPE</t>
  </si>
  <si>
    <t>603-01125</t>
  </si>
  <si>
    <t>603-77001</t>
  </si>
  <si>
    <t>12-INCH REINFORCED CONCRETE PIPE (CIP)</t>
  </si>
  <si>
    <t>CULVERT HEADWALL (3-SIDED CULVERT)(TYPE 1)</t>
  </si>
  <si>
    <t>Site 1:</t>
  </si>
  <si>
    <t>Hampton S. / Ericson Dr.</t>
  </si>
  <si>
    <t>Site 2:</t>
  </si>
  <si>
    <t>Calle Corvo</t>
  </si>
  <si>
    <t>Site 1 TOTAL</t>
  </si>
  <si>
    <t>11a</t>
  </si>
  <si>
    <t xml:space="preserve">      Bid Alternative #1</t>
  </si>
  <si>
    <t>Site 1 TOTAL (w/Bid Alternative #1)</t>
  </si>
  <si>
    <t>12a</t>
  </si>
  <si>
    <t>Site 2 TOTAL</t>
  </si>
  <si>
    <t>PROJECT TOTAL</t>
  </si>
  <si>
    <t>BID TAB for</t>
  </si>
  <si>
    <t>IFB: 25-104</t>
  </si>
  <si>
    <t>Line No.</t>
  </si>
  <si>
    <t>Item No.</t>
  </si>
  <si>
    <t>Item Dscription</t>
  </si>
  <si>
    <t>Unit of Measure</t>
  </si>
  <si>
    <t>Est. Qty.</t>
  </si>
  <si>
    <t>Unit Price ($)</t>
  </si>
  <si>
    <t>Extended Price ($)</t>
  </si>
  <si>
    <t>633 Construction, LLC</t>
  </si>
  <si>
    <t>AA Construction Company, Inc</t>
  </si>
  <si>
    <t>Front Range Earthworks</t>
  </si>
  <si>
    <t>Lando Excavation</t>
  </si>
  <si>
    <t>Pyramid Construction</t>
  </si>
  <si>
    <t>TLM Constructors, Inc</t>
  </si>
  <si>
    <t>West Fork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</si>
</sst>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indexed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9" fillId="0" borderId="0" xfId="0" applyFont="1"/>
    <xf numFmtId="0" fontId="4" fillId="0" borderId="0" xfId="0" applyFont="1" applyAlignment="1">
      <alignment horizontal="left"/>
    </xf>
    <xf numFmtId="0" fontId="2" fillId="2" borderId="4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/>
    <xf numFmtId="0" fontId="4" fillId="0" borderId="0" xfId="0" applyFont="1"/>
    <xf numFmtId="14" fontId="4" fillId="0" borderId="0" xfId="0" applyNumberFormat="1" applyFont="1" applyAlignment="1">
      <alignment horizontal="left"/>
    </xf>
    <xf numFmtId="44" fontId="4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44" fontId="4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44" fontId="4" fillId="0" borderId="8" xfId="0" applyNumberFormat="1" applyFont="1" applyBorder="1" applyAlignment="1">
      <alignment horizontal="center" vertical="center"/>
    </xf>
    <xf numFmtId="44" fontId="1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4" fontId="4" fillId="0" borderId="9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0" fillId="0" borderId="1" xfId="0" applyFont="1" applyBorder="1"/>
    <xf numFmtId="0" fontId="0" fillId="0" borderId="2" xfId="0" applyBorder="1"/>
    <xf numFmtId="0" fontId="11" fillId="0" borderId="10" xfId="0" applyFont="1" applyBorder="1" applyAlignment="1">
      <alignment horizontal="left"/>
    </xf>
    <xf numFmtId="44" fontId="1" fillId="0" borderId="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13" xfId="0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44" fontId="4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Protection="1">
      <protection locked="0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7" fillId="0" borderId="0" xfId="0" applyNumberFormat="1" applyFont="1"/>
    <xf numFmtId="15" fontId="4" fillId="0" borderId="0" xfId="0" quotePrefix="1" applyNumberFormat="1" applyFont="1"/>
    <xf numFmtId="44" fontId="1" fillId="0" borderId="4" xfId="0" applyNumberFormat="1" applyFont="1" applyBorder="1" applyAlignment="1">
      <alignment horizontal="left" vertical="center"/>
    </xf>
    <xf numFmtId="44" fontId="1" fillId="0" borderId="12" xfId="0" applyNumberFormat="1" applyFont="1" applyBorder="1" applyAlignment="1">
      <alignment horizontal="left" vertical="center"/>
    </xf>
    <xf numFmtId="0" fontId="7" fillId="0" borderId="0" xfId="0" applyFont="1" applyFill="1" applyAlignment="1">
      <alignment vertical="top" wrapText="1"/>
    </xf>
    <xf numFmtId="0" fontId="0" fillId="0" borderId="0" xfId="0" applyFill="1"/>
    <xf numFmtId="0" fontId="7" fillId="0" borderId="0" xfId="0" applyFont="1" applyFill="1" applyAlignment="1">
      <alignment vertical="center" wrapText="1"/>
    </xf>
    <xf numFmtId="44" fontId="5" fillId="0" borderId="0" xfId="0" applyNumberFormat="1" applyFont="1" applyFill="1" applyAlignment="1">
      <alignment horizontal="center" vertical="center"/>
    </xf>
    <xf numFmtId="44" fontId="1" fillId="0" borderId="4" xfId="0" applyNumberFormat="1" applyFont="1" applyFill="1" applyBorder="1" applyAlignment="1">
      <alignment horizontal="left" vertical="center"/>
    </xf>
    <xf numFmtId="44" fontId="1" fillId="0" borderId="12" xfId="0" applyNumberFormat="1" applyFont="1" applyFill="1" applyBorder="1" applyAlignment="1">
      <alignment horizontal="left" vertical="top"/>
    </xf>
    <xf numFmtId="44" fontId="1" fillId="0" borderId="12" xfId="0" applyNumberFormat="1" applyFont="1" applyFill="1" applyBorder="1" applyAlignment="1">
      <alignment horizontal="left" vertical="center"/>
    </xf>
    <xf numFmtId="44" fontId="4" fillId="0" borderId="7" xfId="0" applyNumberFormat="1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 applyProtection="1">
      <alignment horizontal="center" vertical="center"/>
      <protection locked="0"/>
    </xf>
    <xf numFmtId="44" fontId="1" fillId="0" borderId="1" xfId="0" applyNumberFormat="1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 applyProtection="1">
      <alignment horizontal="left" vertical="center"/>
      <protection locked="0"/>
    </xf>
    <xf numFmtId="44" fontId="4" fillId="0" borderId="3" xfId="0" applyNumberFormat="1" applyFont="1" applyFill="1" applyBorder="1" applyAlignment="1">
      <alignment horizontal="center" vertical="center"/>
    </xf>
    <xf numFmtId="44" fontId="4" fillId="0" borderId="9" xfId="0" applyNumberFormat="1" applyFont="1" applyFill="1" applyBorder="1" applyAlignment="1">
      <alignment horizontal="center" vertical="center"/>
    </xf>
    <xf numFmtId="0" fontId="10" fillId="0" borderId="1" xfId="0" applyFont="1" applyFill="1" applyBorder="1"/>
    <xf numFmtId="0" fontId="10" fillId="0" borderId="1" xfId="0" applyFont="1" applyFill="1" applyBorder="1" applyProtection="1">
      <protection locked="0"/>
    </xf>
    <xf numFmtId="44" fontId="4" fillId="0" borderId="8" xfId="0" applyNumberFormat="1" applyFont="1" applyFill="1" applyBorder="1" applyAlignment="1">
      <alignment horizontal="center" vertical="center"/>
    </xf>
    <xf numFmtId="44" fontId="1" fillId="0" borderId="8" xfId="0" applyNumberFormat="1" applyFont="1" applyFill="1" applyBorder="1" applyAlignment="1">
      <alignment horizontal="center" vertical="center"/>
    </xf>
    <xf numFmtId="44" fontId="1" fillId="0" borderId="3" xfId="0" applyNumberFormat="1" applyFont="1" applyFill="1" applyBorder="1" applyAlignment="1">
      <alignment horizontal="center" vertical="center"/>
    </xf>
    <xf numFmtId="44" fontId="1" fillId="0" borderId="5" xfId="0" applyNumberFormat="1" applyFont="1" applyFill="1" applyBorder="1" applyAlignment="1">
      <alignment horizontal="center" vertical="center"/>
    </xf>
    <xf numFmtId="44" fontId="4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/>
    <xf numFmtId="44" fontId="1" fillId="0" borderId="0" xfId="0" applyNumberFormat="1" applyFont="1" applyFill="1" applyAlignment="1">
      <alignment horizontal="center" vertical="center"/>
    </xf>
    <xf numFmtId="0" fontId="1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E296-805D-4882-8F9A-53ECD8067FC9}">
  <dimension ref="A1:S68"/>
  <sheetViews>
    <sheetView tabSelected="1" zoomScaleNormal="100" workbookViewId="0">
      <selection activeCell="M67" sqref="M67"/>
    </sheetView>
  </sheetViews>
  <sheetFormatPr defaultColWidth="9.140625" defaultRowHeight="15" x14ac:dyDescent="0.25"/>
  <cols>
    <col min="1" max="1" width="9.140625" style="20"/>
    <col min="2" max="2" width="13.7109375" bestFit="1" customWidth="1"/>
    <col min="3" max="3" width="66.28515625" customWidth="1"/>
    <col min="4" max="4" width="9.5703125" customWidth="1"/>
    <col min="5" max="5" width="8.28515625" style="15" bestFit="1" customWidth="1"/>
    <col min="6" max="6" width="14.5703125" style="27" customWidth="1"/>
    <col min="7" max="7" width="17.28515625" style="27" bestFit="1" customWidth="1"/>
    <col min="8" max="8" width="13.42578125" style="27" customWidth="1"/>
    <col min="9" max="9" width="17.28515625" style="27" bestFit="1" customWidth="1"/>
    <col min="10" max="10" width="13.42578125" customWidth="1"/>
    <col min="11" max="11" width="17.28515625" bestFit="1" customWidth="1"/>
    <col min="12" max="12" width="13.42578125" customWidth="1"/>
    <col min="13" max="13" width="17.28515625" bestFit="1" customWidth="1"/>
    <col min="14" max="14" width="13.42578125" customWidth="1"/>
    <col min="15" max="15" width="17.28515625" bestFit="1" customWidth="1"/>
    <col min="16" max="16" width="13.42578125" customWidth="1"/>
    <col min="17" max="17" width="17.28515625" bestFit="1" customWidth="1"/>
    <col min="18" max="18" width="13.42578125" customWidth="1"/>
    <col min="19" max="19" width="17.28515625" bestFit="1" customWidth="1"/>
  </cols>
  <sheetData>
    <row r="1" spans="1:19" s="17" customFormat="1" ht="15.75" x14ac:dyDescent="0.25">
      <c r="C1" s="21"/>
      <c r="D1" s="61"/>
      <c r="E1" s="61"/>
      <c r="F1" s="62"/>
      <c r="G1" s="62"/>
      <c r="H1" s="62"/>
      <c r="I1" s="62"/>
    </row>
    <row r="2" spans="1:19" x14ac:dyDescent="0.25">
      <c r="A2" s="18"/>
      <c r="B2" s="14"/>
      <c r="C2" s="14"/>
      <c r="F2" s="22"/>
      <c r="G2" s="23"/>
      <c r="H2" s="22"/>
      <c r="I2" s="23"/>
    </row>
    <row r="3" spans="1:19" s="17" customFormat="1" ht="15.75" x14ac:dyDescent="0.25">
      <c r="C3" s="59" t="s">
        <v>4</v>
      </c>
      <c r="D3" s="21"/>
      <c r="E3" s="21"/>
      <c r="F3" s="21"/>
      <c r="G3" s="21"/>
      <c r="H3" s="21"/>
      <c r="I3" s="21"/>
    </row>
    <row r="4" spans="1:19" ht="15.75" customHeight="1" x14ac:dyDescent="0.25">
      <c r="B4" s="58"/>
      <c r="C4" s="54" t="s">
        <v>84</v>
      </c>
      <c r="D4" s="58"/>
      <c r="E4" s="58"/>
      <c r="F4" s="65"/>
      <c r="G4" s="65"/>
      <c r="H4" s="65"/>
      <c r="I4" s="65"/>
      <c r="J4" s="66"/>
      <c r="K4" s="66"/>
    </row>
    <row r="5" spans="1:19" ht="15.75" customHeight="1" x14ac:dyDescent="0.25">
      <c r="A5" s="16"/>
      <c r="B5" s="16" t="s">
        <v>85</v>
      </c>
      <c r="C5" s="54" t="s">
        <v>10</v>
      </c>
      <c r="D5" s="57"/>
      <c r="E5" s="57"/>
      <c r="F5" s="67"/>
      <c r="G5" s="67"/>
      <c r="H5" s="67"/>
      <c r="I5" s="67"/>
      <c r="J5" s="66"/>
      <c r="K5" s="66"/>
    </row>
    <row r="6" spans="1:19" ht="15.75" thickBot="1" x14ac:dyDescent="0.3">
      <c r="A6" s="8"/>
      <c r="B6" s="7"/>
      <c r="C6" s="7"/>
      <c r="D6" s="7"/>
      <c r="E6" s="7"/>
      <c r="F6" s="68"/>
      <c r="G6" s="68"/>
      <c r="H6" s="68"/>
      <c r="I6" s="68"/>
      <c r="J6" s="66"/>
      <c r="K6" s="66"/>
    </row>
    <row r="7" spans="1:19" ht="15.75" thickBot="1" x14ac:dyDescent="0.3">
      <c r="A7" s="8"/>
      <c r="B7" s="6"/>
      <c r="C7" s="6"/>
      <c r="D7" s="6"/>
      <c r="E7" s="6"/>
      <c r="F7" s="69" t="s">
        <v>93</v>
      </c>
      <c r="G7" s="70"/>
      <c r="H7" s="69" t="s">
        <v>94</v>
      </c>
      <c r="I7" s="71"/>
      <c r="J7" s="69" t="s">
        <v>95</v>
      </c>
      <c r="K7" s="71"/>
      <c r="L7" s="63" t="s">
        <v>96</v>
      </c>
      <c r="M7" s="64"/>
      <c r="N7" s="63" t="s">
        <v>97</v>
      </c>
      <c r="O7" s="64"/>
      <c r="P7" s="63" t="s">
        <v>98</v>
      </c>
      <c r="Q7" s="64"/>
      <c r="R7" s="69" t="s">
        <v>99</v>
      </c>
      <c r="S7" s="71"/>
    </row>
    <row r="8" spans="1:19" ht="25.5" x14ac:dyDescent="0.25">
      <c r="A8" s="9" t="s">
        <v>86</v>
      </c>
      <c r="B8" s="9" t="s">
        <v>87</v>
      </c>
      <c r="C8" s="9" t="s">
        <v>88</v>
      </c>
      <c r="D8" s="60" t="s">
        <v>89</v>
      </c>
      <c r="E8" s="9" t="s">
        <v>90</v>
      </c>
      <c r="F8" s="72" t="s">
        <v>91</v>
      </c>
      <c r="G8" s="72" t="s">
        <v>92</v>
      </c>
      <c r="H8" s="72" t="s">
        <v>91</v>
      </c>
      <c r="I8" s="72" t="s">
        <v>92</v>
      </c>
      <c r="J8" s="72" t="s">
        <v>91</v>
      </c>
      <c r="K8" s="72" t="s">
        <v>92</v>
      </c>
      <c r="L8" s="34" t="s">
        <v>91</v>
      </c>
      <c r="M8" s="34" t="s">
        <v>92</v>
      </c>
      <c r="N8" s="34" t="s">
        <v>91</v>
      </c>
      <c r="O8" s="34" t="s">
        <v>92</v>
      </c>
      <c r="P8" s="34" t="s">
        <v>91</v>
      </c>
      <c r="Q8" s="34" t="s">
        <v>92</v>
      </c>
      <c r="R8" s="34" t="s">
        <v>91</v>
      </c>
      <c r="S8" s="34" t="s">
        <v>92</v>
      </c>
    </row>
    <row r="9" spans="1:19" ht="20.45" customHeight="1" x14ac:dyDescent="0.25">
      <c r="A9" s="9"/>
      <c r="B9" s="30" t="s">
        <v>73</v>
      </c>
      <c r="C9" s="31" t="s">
        <v>74</v>
      </c>
      <c r="D9" s="9"/>
      <c r="E9" s="9"/>
      <c r="F9" s="73"/>
      <c r="G9" s="73"/>
      <c r="H9" s="73"/>
      <c r="I9" s="73"/>
      <c r="J9" s="73"/>
      <c r="K9" s="73"/>
      <c r="L9" s="24"/>
      <c r="M9" s="24"/>
      <c r="N9" s="24"/>
      <c r="O9" s="24"/>
      <c r="P9" s="24"/>
      <c r="Q9" s="24"/>
      <c r="R9" s="24"/>
      <c r="S9" s="24"/>
    </row>
    <row r="10" spans="1:19" ht="8.4499999999999993" customHeight="1" x14ac:dyDescent="0.25">
      <c r="A10" s="9"/>
      <c r="B10" s="29"/>
      <c r="C10" s="9"/>
      <c r="D10" s="9"/>
      <c r="E10" s="9"/>
      <c r="F10" s="73"/>
      <c r="G10" s="73"/>
      <c r="H10" s="73"/>
      <c r="I10" s="73"/>
      <c r="J10" s="73"/>
      <c r="K10" s="73"/>
      <c r="L10" s="24"/>
      <c r="M10" s="24"/>
      <c r="N10" s="24"/>
      <c r="O10" s="24"/>
      <c r="P10" s="24"/>
      <c r="Q10" s="24"/>
      <c r="R10" s="24"/>
      <c r="S10" s="24"/>
    </row>
    <row r="11" spans="1:19" x14ac:dyDescent="0.25">
      <c r="A11" s="1">
        <v>1</v>
      </c>
      <c r="B11" s="1" t="s">
        <v>11</v>
      </c>
      <c r="C11" s="4" t="s">
        <v>3</v>
      </c>
      <c r="D11" s="1" t="s">
        <v>0</v>
      </c>
      <c r="E11" s="1">
        <v>1</v>
      </c>
      <c r="F11" s="74">
        <v>6568.8</v>
      </c>
      <c r="G11" s="75">
        <f>F11*$E$11</f>
        <v>6568.8</v>
      </c>
      <c r="H11" s="74">
        <v>3200</v>
      </c>
      <c r="I11" s="75">
        <f>H11*$E$11</f>
        <v>3200</v>
      </c>
      <c r="J11" s="74">
        <v>20000</v>
      </c>
      <c r="K11" s="75">
        <f>J11*$E$11</f>
        <v>20000</v>
      </c>
      <c r="L11" s="55">
        <v>10000</v>
      </c>
      <c r="M11" s="25">
        <f>L11*$E$11</f>
        <v>10000</v>
      </c>
      <c r="N11" s="55">
        <v>15000</v>
      </c>
      <c r="O11" s="25">
        <f>N11*$E$11</f>
        <v>15000</v>
      </c>
      <c r="P11" s="55">
        <v>27000</v>
      </c>
      <c r="Q11" s="25">
        <f>P11*$E$11</f>
        <v>27000</v>
      </c>
      <c r="R11" s="55">
        <v>35000</v>
      </c>
      <c r="S11" s="25">
        <f>R11*$E$11</f>
        <v>35000</v>
      </c>
    </row>
    <row r="12" spans="1:19" x14ac:dyDescent="0.25">
      <c r="A12" s="1">
        <v>2</v>
      </c>
      <c r="B12" s="1" t="s">
        <v>12</v>
      </c>
      <c r="C12" s="4" t="s">
        <v>13</v>
      </c>
      <c r="D12" s="1" t="s">
        <v>32</v>
      </c>
      <c r="E12" s="1">
        <v>40</v>
      </c>
      <c r="F12" s="74">
        <v>27.0867</v>
      </c>
      <c r="G12" s="75">
        <f>F12*$E$12</f>
        <v>1083.4680000000001</v>
      </c>
      <c r="H12" s="74">
        <v>9.66</v>
      </c>
      <c r="I12" s="75">
        <f>H12*$E$12</f>
        <v>386.4</v>
      </c>
      <c r="J12" s="74">
        <v>94.3</v>
      </c>
      <c r="K12" s="75">
        <f>J12*$E$12</f>
        <v>3772</v>
      </c>
      <c r="L12" s="55">
        <v>110</v>
      </c>
      <c r="M12" s="25">
        <f>L12*$E$12</f>
        <v>4400</v>
      </c>
      <c r="N12" s="55">
        <v>33</v>
      </c>
      <c r="O12" s="25">
        <f>N12*$E$12</f>
        <v>1320</v>
      </c>
      <c r="P12" s="55">
        <v>25</v>
      </c>
      <c r="Q12" s="25">
        <f>P12*$E$12</f>
        <v>1000</v>
      </c>
      <c r="R12" s="55">
        <v>30</v>
      </c>
      <c r="S12" s="25">
        <f>R12*$E$12</f>
        <v>1200</v>
      </c>
    </row>
    <row r="13" spans="1:19" x14ac:dyDescent="0.25">
      <c r="A13" s="1">
        <v>3</v>
      </c>
      <c r="B13" s="1" t="s">
        <v>29</v>
      </c>
      <c r="C13" s="4" t="s">
        <v>14</v>
      </c>
      <c r="D13" s="1" t="s">
        <v>1</v>
      </c>
      <c r="E13" s="1">
        <v>65</v>
      </c>
      <c r="F13" s="74">
        <v>30.58</v>
      </c>
      <c r="G13" s="75">
        <f>F13*$E$13</f>
        <v>1987.6999999999998</v>
      </c>
      <c r="H13" s="74">
        <v>6</v>
      </c>
      <c r="I13" s="75">
        <f>H13*$E$13</f>
        <v>390</v>
      </c>
      <c r="J13" s="74">
        <v>94.3</v>
      </c>
      <c r="K13" s="75">
        <f>J13*$E$13</f>
        <v>6129.5</v>
      </c>
      <c r="L13" s="55">
        <v>20</v>
      </c>
      <c r="M13" s="25">
        <f>L13*$E$13</f>
        <v>1300</v>
      </c>
      <c r="N13" s="55">
        <v>13</v>
      </c>
      <c r="O13" s="25">
        <f>N13*$E$13</f>
        <v>845</v>
      </c>
      <c r="P13" s="55">
        <v>12</v>
      </c>
      <c r="Q13" s="25">
        <f>P13*$E$13</f>
        <v>780</v>
      </c>
      <c r="R13" s="55">
        <v>15</v>
      </c>
      <c r="S13" s="25">
        <f>R13*$E$13</f>
        <v>975</v>
      </c>
    </row>
    <row r="14" spans="1:19" x14ac:dyDescent="0.25">
      <c r="A14" s="1">
        <v>4</v>
      </c>
      <c r="B14" s="1" t="s">
        <v>28</v>
      </c>
      <c r="C14" s="4" t="s">
        <v>15</v>
      </c>
      <c r="D14" s="1" t="s">
        <v>32</v>
      </c>
      <c r="E14" s="1">
        <v>25</v>
      </c>
      <c r="F14" s="74">
        <v>79.5</v>
      </c>
      <c r="G14" s="75">
        <f>F14*$E$14</f>
        <v>1987.5</v>
      </c>
      <c r="H14" s="74">
        <v>15.46</v>
      </c>
      <c r="I14" s="75">
        <f>H14*$E$14</f>
        <v>386.5</v>
      </c>
      <c r="J14" s="74">
        <v>94.32</v>
      </c>
      <c r="K14" s="75">
        <f>J14*$E$14</f>
        <v>2358</v>
      </c>
      <c r="L14" s="55">
        <v>110</v>
      </c>
      <c r="M14" s="25">
        <f>L14*$E$14</f>
        <v>2750</v>
      </c>
      <c r="N14" s="55">
        <v>34.5</v>
      </c>
      <c r="O14" s="25">
        <f>N14*$E$14</f>
        <v>862.5</v>
      </c>
      <c r="P14" s="55">
        <v>30</v>
      </c>
      <c r="Q14" s="25">
        <f>P14*$E$14</f>
        <v>750</v>
      </c>
      <c r="R14" s="55">
        <v>35</v>
      </c>
      <c r="S14" s="25">
        <f>R14*$E$14</f>
        <v>875</v>
      </c>
    </row>
    <row r="15" spans="1:19" x14ac:dyDescent="0.25">
      <c r="A15" s="1">
        <v>5</v>
      </c>
      <c r="B15" s="1" t="s">
        <v>27</v>
      </c>
      <c r="C15" s="4" t="s">
        <v>16</v>
      </c>
      <c r="D15" s="1" t="s">
        <v>32</v>
      </c>
      <c r="E15" s="1">
        <v>40</v>
      </c>
      <c r="F15" s="74">
        <v>49.69</v>
      </c>
      <c r="G15" s="75">
        <f>F15*$E$15</f>
        <v>1987.6</v>
      </c>
      <c r="H15" s="74">
        <v>11.3</v>
      </c>
      <c r="I15" s="75">
        <f>H15*$E$15</f>
        <v>452</v>
      </c>
      <c r="J15" s="74">
        <v>113.17</v>
      </c>
      <c r="K15" s="75">
        <f>J15*$E$15</f>
        <v>4526.8</v>
      </c>
      <c r="L15" s="55">
        <v>110</v>
      </c>
      <c r="M15" s="25">
        <f>L15*$E$15</f>
        <v>4400</v>
      </c>
      <c r="N15" s="55">
        <v>50</v>
      </c>
      <c r="O15" s="25">
        <f>N15*$E$15</f>
        <v>2000</v>
      </c>
      <c r="P15" s="55">
        <v>23</v>
      </c>
      <c r="Q15" s="25">
        <f>P15*$E$15</f>
        <v>920</v>
      </c>
      <c r="R15" s="55">
        <v>40</v>
      </c>
      <c r="S15" s="25">
        <f>R15*$E$15</f>
        <v>1600</v>
      </c>
    </row>
    <row r="16" spans="1:19" x14ac:dyDescent="0.25">
      <c r="A16" s="1">
        <v>6</v>
      </c>
      <c r="B16" s="1" t="s">
        <v>26</v>
      </c>
      <c r="C16" s="4" t="s">
        <v>17</v>
      </c>
      <c r="D16" s="1" t="s">
        <v>30</v>
      </c>
      <c r="E16" s="1">
        <v>30</v>
      </c>
      <c r="F16" s="76">
        <v>103.38</v>
      </c>
      <c r="G16" s="75">
        <f>F16*$E$16</f>
        <v>3101.3999999999996</v>
      </c>
      <c r="H16" s="74">
        <v>20.6</v>
      </c>
      <c r="I16" s="75">
        <f>H16*$E$16</f>
        <v>618</v>
      </c>
      <c r="J16" s="74">
        <v>301.76</v>
      </c>
      <c r="K16" s="75">
        <f>J16*$E$16</f>
        <v>9052.7999999999993</v>
      </c>
      <c r="L16" s="55">
        <v>25</v>
      </c>
      <c r="M16" s="25">
        <f>L16*$E$16</f>
        <v>750</v>
      </c>
      <c r="N16" s="55">
        <v>64</v>
      </c>
      <c r="O16" s="25">
        <f>N16*$E$16</f>
        <v>1920</v>
      </c>
      <c r="P16" s="55">
        <v>65</v>
      </c>
      <c r="Q16" s="25">
        <f>P16*$E$16</f>
        <v>1950</v>
      </c>
      <c r="R16" s="55">
        <v>150</v>
      </c>
      <c r="S16" s="25">
        <f>R16*$E$16</f>
        <v>4500</v>
      </c>
    </row>
    <row r="17" spans="1:19" x14ac:dyDescent="0.25">
      <c r="A17" s="1">
        <v>7</v>
      </c>
      <c r="B17" s="1" t="s">
        <v>25</v>
      </c>
      <c r="C17" s="4" t="s">
        <v>18</v>
      </c>
      <c r="D17" s="1" t="s">
        <v>1</v>
      </c>
      <c r="E17" s="1">
        <v>150</v>
      </c>
      <c r="F17" s="74">
        <v>38.799999999999997</v>
      </c>
      <c r="G17" s="75">
        <f>F17*$E$17</f>
        <v>5820</v>
      </c>
      <c r="H17" s="74">
        <v>23.88</v>
      </c>
      <c r="I17" s="75">
        <f>H17*$E$17</f>
        <v>3582</v>
      </c>
      <c r="J17" s="74">
        <v>56.58</v>
      </c>
      <c r="K17" s="75">
        <f>J17*$E$17</f>
        <v>8487</v>
      </c>
      <c r="L17" s="55">
        <v>35</v>
      </c>
      <c r="M17" s="25">
        <f>L17*$E$17</f>
        <v>5250</v>
      </c>
      <c r="N17" s="55">
        <v>88.5</v>
      </c>
      <c r="O17" s="25">
        <f>N17*$E$17</f>
        <v>13275</v>
      </c>
      <c r="P17" s="55">
        <v>80</v>
      </c>
      <c r="Q17" s="25">
        <f>P17*$E$17</f>
        <v>12000</v>
      </c>
      <c r="R17" s="55">
        <v>85</v>
      </c>
      <c r="S17" s="25">
        <f>R17*$E$17</f>
        <v>12750</v>
      </c>
    </row>
    <row r="18" spans="1:19" x14ac:dyDescent="0.25">
      <c r="A18" s="1">
        <v>8</v>
      </c>
      <c r="B18" s="1" t="s">
        <v>24</v>
      </c>
      <c r="C18" s="4" t="s">
        <v>19</v>
      </c>
      <c r="D18" s="1" t="s">
        <v>31</v>
      </c>
      <c r="E18" s="1">
        <v>0.1</v>
      </c>
      <c r="F18" s="74">
        <v>12000</v>
      </c>
      <c r="G18" s="75">
        <f>F18*$E$18</f>
        <v>1200</v>
      </c>
      <c r="H18" s="74">
        <v>1277.5999999999999</v>
      </c>
      <c r="I18" s="75">
        <f>H18*$E$18</f>
        <v>127.75999999999999</v>
      </c>
      <c r="J18" s="74">
        <v>30180</v>
      </c>
      <c r="K18" s="75">
        <f>J18*$E$18</f>
        <v>3018</v>
      </c>
      <c r="L18" s="55">
        <v>5000</v>
      </c>
      <c r="M18" s="25">
        <f>L18*$E$18</f>
        <v>500</v>
      </c>
      <c r="N18" s="55">
        <v>8300</v>
      </c>
      <c r="O18" s="25">
        <f>N18*$E$18</f>
        <v>830</v>
      </c>
      <c r="P18" s="55">
        <v>11000</v>
      </c>
      <c r="Q18" s="25">
        <f>P18*$E$18</f>
        <v>1100</v>
      </c>
      <c r="R18" s="55">
        <v>15000</v>
      </c>
      <c r="S18" s="25">
        <f>R18*$E$18</f>
        <v>1500</v>
      </c>
    </row>
    <row r="19" spans="1:19" x14ac:dyDescent="0.25">
      <c r="A19" s="1">
        <v>9</v>
      </c>
      <c r="B19" s="1" t="s">
        <v>23</v>
      </c>
      <c r="C19" s="4" t="s">
        <v>20</v>
      </c>
      <c r="D19" s="1" t="s">
        <v>6</v>
      </c>
      <c r="E19" s="1">
        <v>1</v>
      </c>
      <c r="F19" s="74">
        <v>226.8</v>
      </c>
      <c r="G19" s="75">
        <f>F19*$E$19</f>
        <v>226.8</v>
      </c>
      <c r="H19" s="74">
        <v>241.06</v>
      </c>
      <c r="I19" s="75">
        <f>H19*$E$19</f>
        <v>241.06</v>
      </c>
      <c r="J19" s="74">
        <v>1886</v>
      </c>
      <c r="K19" s="75">
        <f>J19*$E$19</f>
        <v>1886</v>
      </c>
      <c r="L19" s="55">
        <v>100</v>
      </c>
      <c r="M19" s="25">
        <f>L19*$E$19</f>
        <v>100</v>
      </c>
      <c r="N19" s="55">
        <v>262</v>
      </c>
      <c r="O19" s="25">
        <f>N19*$E$19</f>
        <v>262</v>
      </c>
      <c r="P19" s="55">
        <v>650</v>
      </c>
      <c r="Q19" s="25">
        <f>P19*$E$19</f>
        <v>650</v>
      </c>
      <c r="R19" s="55">
        <v>1000</v>
      </c>
      <c r="S19" s="25">
        <f>R19*$E$19</f>
        <v>1000</v>
      </c>
    </row>
    <row r="20" spans="1:19" x14ac:dyDescent="0.25">
      <c r="A20" s="1">
        <v>10</v>
      </c>
      <c r="B20" s="1" t="s">
        <v>22</v>
      </c>
      <c r="C20" s="4" t="s">
        <v>21</v>
      </c>
      <c r="D20" s="1" t="s">
        <v>30</v>
      </c>
      <c r="E20" s="1">
        <v>77</v>
      </c>
      <c r="F20" s="74">
        <v>132</v>
      </c>
      <c r="G20" s="75">
        <f>F20*$E$20</f>
        <v>10164</v>
      </c>
      <c r="H20" s="74">
        <v>84.59</v>
      </c>
      <c r="I20" s="75">
        <f>H20*$E$20</f>
        <v>6513.43</v>
      </c>
      <c r="J20" s="74">
        <v>362.12</v>
      </c>
      <c r="K20" s="75">
        <f>J20*$E$20</f>
        <v>27883.24</v>
      </c>
      <c r="L20" s="55">
        <v>60</v>
      </c>
      <c r="M20" s="25">
        <f>L20*$E$20</f>
        <v>4620</v>
      </c>
      <c r="N20" s="55">
        <v>114</v>
      </c>
      <c r="O20" s="25">
        <f>N20*$E$20</f>
        <v>8778</v>
      </c>
      <c r="P20" s="55">
        <v>80</v>
      </c>
      <c r="Q20" s="25">
        <f>P20*$E$20</f>
        <v>6160</v>
      </c>
      <c r="R20" s="55">
        <v>130</v>
      </c>
      <c r="S20" s="25">
        <f>R20*$E$20</f>
        <v>10010</v>
      </c>
    </row>
    <row r="21" spans="1:19" x14ac:dyDescent="0.25">
      <c r="A21" s="1">
        <v>11</v>
      </c>
      <c r="B21" s="1" t="s">
        <v>43</v>
      </c>
      <c r="C21" s="4" t="s">
        <v>41</v>
      </c>
      <c r="D21" s="1" t="s">
        <v>32</v>
      </c>
      <c r="E21" s="1">
        <v>120</v>
      </c>
      <c r="F21" s="74">
        <v>115</v>
      </c>
      <c r="G21" s="75">
        <f>F21*$E$21</f>
        <v>13800</v>
      </c>
      <c r="H21" s="74">
        <v>74.38</v>
      </c>
      <c r="I21" s="75">
        <f>H21*$E$21</f>
        <v>8925.5999999999985</v>
      </c>
      <c r="J21" s="74">
        <v>264.06</v>
      </c>
      <c r="K21" s="75">
        <f>J21*$E$21</f>
        <v>31687.200000000001</v>
      </c>
      <c r="L21" s="55">
        <v>45</v>
      </c>
      <c r="M21" s="25">
        <f>L21*$E$21</f>
        <v>5400</v>
      </c>
      <c r="N21" s="55">
        <v>58.5</v>
      </c>
      <c r="O21" s="25">
        <f>N21*$E$21</f>
        <v>7020</v>
      </c>
      <c r="P21" s="55">
        <v>80</v>
      </c>
      <c r="Q21" s="25">
        <f>P21*$E$21</f>
        <v>9600</v>
      </c>
      <c r="R21" s="55">
        <v>140</v>
      </c>
      <c r="S21" s="25">
        <f>R21*$E$21</f>
        <v>16800</v>
      </c>
    </row>
    <row r="22" spans="1:19" x14ac:dyDescent="0.25">
      <c r="A22" s="1">
        <v>12</v>
      </c>
      <c r="B22" s="1" t="s">
        <v>44</v>
      </c>
      <c r="C22" s="4" t="s">
        <v>40</v>
      </c>
      <c r="D22" s="1" t="s">
        <v>32</v>
      </c>
      <c r="E22" s="1">
        <v>65</v>
      </c>
      <c r="F22" s="74">
        <v>152.02000000000001</v>
      </c>
      <c r="G22" s="75">
        <f>F22*$E$22</f>
        <v>9881.3000000000011</v>
      </c>
      <c r="H22" s="74">
        <v>84.94</v>
      </c>
      <c r="I22" s="75">
        <f>H22*$E$22</f>
        <v>5521.0999999999995</v>
      </c>
      <c r="J22" s="74">
        <v>339.49</v>
      </c>
      <c r="K22" s="75">
        <f>J22*$E$22</f>
        <v>22066.850000000002</v>
      </c>
      <c r="L22" s="55">
        <v>225</v>
      </c>
      <c r="M22" s="25">
        <f>L22*$E$22</f>
        <v>14625</v>
      </c>
      <c r="N22" s="55">
        <v>76.5</v>
      </c>
      <c r="O22" s="25">
        <f>N22*$E$22</f>
        <v>4972.5</v>
      </c>
      <c r="P22" s="55">
        <v>80</v>
      </c>
      <c r="Q22" s="25">
        <f>P22*$E$22</f>
        <v>5200</v>
      </c>
      <c r="R22" s="55">
        <v>115</v>
      </c>
      <c r="S22" s="25">
        <f>R22*$E$22</f>
        <v>7475</v>
      </c>
    </row>
    <row r="23" spans="1:19" x14ac:dyDescent="0.25">
      <c r="A23" s="1">
        <v>13</v>
      </c>
      <c r="B23" s="1" t="s">
        <v>45</v>
      </c>
      <c r="C23" s="4" t="s">
        <v>39</v>
      </c>
      <c r="D23" s="1" t="s">
        <v>30</v>
      </c>
      <c r="E23" s="1">
        <v>3</v>
      </c>
      <c r="F23" s="74">
        <v>536.89</v>
      </c>
      <c r="G23" s="75">
        <f>F23*$E$23</f>
        <v>1610.67</v>
      </c>
      <c r="H23" s="74">
        <v>155.29</v>
      </c>
      <c r="I23" s="75">
        <f>H23*$E$23</f>
        <v>465.87</v>
      </c>
      <c r="J23" s="74">
        <v>362</v>
      </c>
      <c r="K23" s="75">
        <f>J23*$E$23</f>
        <v>1086</v>
      </c>
      <c r="L23" s="55">
        <v>60</v>
      </c>
      <c r="M23" s="25">
        <f>L23*$E$23</f>
        <v>180</v>
      </c>
      <c r="N23" s="55">
        <v>265</v>
      </c>
      <c r="O23" s="25">
        <f>N23*$E$23</f>
        <v>795</v>
      </c>
      <c r="P23" s="55">
        <v>390</v>
      </c>
      <c r="Q23" s="25">
        <f>P23*$E$23</f>
        <v>1170</v>
      </c>
      <c r="R23" s="55">
        <v>400</v>
      </c>
      <c r="S23" s="25">
        <f>R23*$E$23</f>
        <v>1200</v>
      </c>
    </row>
    <row r="24" spans="1:19" x14ac:dyDescent="0.25">
      <c r="A24" s="1">
        <v>14</v>
      </c>
      <c r="B24" s="1" t="s">
        <v>46</v>
      </c>
      <c r="C24" s="4" t="s">
        <v>38</v>
      </c>
      <c r="D24" s="1" t="s">
        <v>30</v>
      </c>
      <c r="E24" s="1">
        <v>120</v>
      </c>
      <c r="F24" s="74">
        <v>155.07</v>
      </c>
      <c r="G24" s="75">
        <f>F24*$E$24</f>
        <v>18608.399999999998</v>
      </c>
      <c r="H24" s="74">
        <v>98.23</v>
      </c>
      <c r="I24" s="75">
        <f>H24*$E$24</f>
        <v>11787.6</v>
      </c>
      <c r="J24" s="74">
        <v>333.33</v>
      </c>
      <c r="K24" s="75">
        <f>J24*$E$24</f>
        <v>39999.599999999999</v>
      </c>
      <c r="L24" s="55">
        <v>60</v>
      </c>
      <c r="M24" s="25">
        <f>L24*$E$24</f>
        <v>7200</v>
      </c>
      <c r="N24" s="55">
        <v>211</v>
      </c>
      <c r="O24" s="25">
        <f>N24*$E$24</f>
        <v>25320</v>
      </c>
      <c r="P24" s="55">
        <v>170</v>
      </c>
      <c r="Q24" s="25">
        <f>P24*$E$24</f>
        <v>20400</v>
      </c>
      <c r="R24" s="55">
        <v>126</v>
      </c>
      <c r="S24" s="25">
        <f>R24*$E$24</f>
        <v>15120</v>
      </c>
    </row>
    <row r="25" spans="1:19" x14ac:dyDescent="0.25">
      <c r="A25" s="1">
        <v>15</v>
      </c>
      <c r="B25" s="1" t="s">
        <v>47</v>
      </c>
      <c r="C25" s="4" t="s">
        <v>42</v>
      </c>
      <c r="D25" s="1" t="s">
        <v>1</v>
      </c>
      <c r="E25" s="1">
        <v>119</v>
      </c>
      <c r="F25" s="74">
        <v>451.67</v>
      </c>
      <c r="G25" s="75">
        <f>F25*$E$25</f>
        <v>53748.73</v>
      </c>
      <c r="H25" s="74">
        <v>423.19</v>
      </c>
      <c r="I25" s="75">
        <f>H25*$E$25</f>
        <v>50359.61</v>
      </c>
      <c r="J25" s="74">
        <v>722.68</v>
      </c>
      <c r="K25" s="75">
        <f>J25*$E$25</f>
        <v>85998.92</v>
      </c>
      <c r="L25" s="55">
        <v>550</v>
      </c>
      <c r="M25" s="25">
        <f>L25*$E$25</f>
        <v>65450</v>
      </c>
      <c r="N25" s="55">
        <v>452</v>
      </c>
      <c r="O25" s="25">
        <f>N25*$E$25</f>
        <v>53788</v>
      </c>
      <c r="P25" s="55">
        <v>395</v>
      </c>
      <c r="Q25" s="25">
        <f>P25*$E$25</f>
        <v>47005</v>
      </c>
      <c r="R25" s="55">
        <v>500</v>
      </c>
      <c r="S25" s="25">
        <f>R25*$E$25</f>
        <v>59500</v>
      </c>
    </row>
    <row r="26" spans="1:19" x14ac:dyDescent="0.25">
      <c r="A26" s="1">
        <v>16</v>
      </c>
      <c r="B26" s="1" t="s">
        <v>48</v>
      </c>
      <c r="C26" s="4" t="s">
        <v>37</v>
      </c>
      <c r="D26" s="1" t="s">
        <v>6</v>
      </c>
      <c r="E26" s="1">
        <v>1</v>
      </c>
      <c r="F26" s="74">
        <v>16014</v>
      </c>
      <c r="G26" s="75">
        <f>F26*$E$26</f>
        <v>16014</v>
      </c>
      <c r="H26" s="74">
        <v>5497.54</v>
      </c>
      <c r="I26" s="75">
        <f>H26*$E$26</f>
        <v>5497.54</v>
      </c>
      <c r="J26" s="74">
        <v>4904</v>
      </c>
      <c r="K26" s="75">
        <f>J26*$E$26</f>
        <v>4904</v>
      </c>
      <c r="L26" s="55">
        <v>4000</v>
      </c>
      <c r="M26" s="25">
        <f>L26*$E$26</f>
        <v>4000</v>
      </c>
      <c r="N26" s="55">
        <v>6050</v>
      </c>
      <c r="O26" s="25">
        <f>N26*$E$26</f>
        <v>6050</v>
      </c>
      <c r="P26" s="55">
        <v>7500</v>
      </c>
      <c r="Q26" s="25">
        <f>P26*$E$26</f>
        <v>7500</v>
      </c>
      <c r="R26" s="55">
        <v>10000</v>
      </c>
      <c r="S26" s="25">
        <f>R26*$E$26</f>
        <v>10000</v>
      </c>
    </row>
    <row r="27" spans="1:19" x14ac:dyDescent="0.25">
      <c r="A27" s="1">
        <v>17</v>
      </c>
      <c r="B27" s="1" t="s">
        <v>49</v>
      </c>
      <c r="C27" s="4" t="s">
        <v>36</v>
      </c>
      <c r="D27" s="1" t="s">
        <v>6</v>
      </c>
      <c r="E27" s="1">
        <v>1</v>
      </c>
      <c r="F27" s="74">
        <v>16317</v>
      </c>
      <c r="G27" s="75">
        <f>F27*$E$27</f>
        <v>16317</v>
      </c>
      <c r="H27" s="74">
        <v>46383.14</v>
      </c>
      <c r="I27" s="75">
        <f>H27*$E$27</f>
        <v>46383.14</v>
      </c>
      <c r="J27" s="74">
        <v>25000</v>
      </c>
      <c r="K27" s="75">
        <f>J27*$E$27</f>
        <v>25000</v>
      </c>
      <c r="L27" s="55">
        <v>35000</v>
      </c>
      <c r="M27" s="25">
        <f>L27*$E$27</f>
        <v>35000</v>
      </c>
      <c r="N27" s="55">
        <v>30500</v>
      </c>
      <c r="O27" s="25">
        <f>N27*$E$27</f>
        <v>30500</v>
      </c>
      <c r="P27" s="55">
        <v>38500</v>
      </c>
      <c r="Q27" s="25">
        <f>P27*$E$27</f>
        <v>38500</v>
      </c>
      <c r="R27" s="55">
        <v>43000</v>
      </c>
      <c r="S27" s="25">
        <f>R27*$E$27</f>
        <v>43000</v>
      </c>
    </row>
    <row r="28" spans="1:19" x14ac:dyDescent="0.25">
      <c r="A28" s="1">
        <v>18</v>
      </c>
      <c r="B28" s="1" t="s">
        <v>50</v>
      </c>
      <c r="C28" s="4" t="s">
        <v>35</v>
      </c>
      <c r="D28" s="1" t="s">
        <v>32</v>
      </c>
      <c r="E28" s="1">
        <v>20</v>
      </c>
      <c r="F28" s="74">
        <v>214.86</v>
      </c>
      <c r="G28" s="75">
        <f>F28*$E$28</f>
        <v>4297.2000000000007</v>
      </c>
      <c r="H28" s="74">
        <v>87.31</v>
      </c>
      <c r="I28" s="75">
        <f>H28*$E$28</f>
        <v>1746.2</v>
      </c>
      <c r="J28" s="74">
        <v>282.89999999999998</v>
      </c>
      <c r="K28" s="75">
        <f>J28*$E$28</f>
        <v>5658</v>
      </c>
      <c r="L28" s="55">
        <v>180</v>
      </c>
      <c r="M28" s="25">
        <f>L28*$E$28</f>
        <v>3600</v>
      </c>
      <c r="N28" s="55">
        <v>96.5</v>
      </c>
      <c r="O28" s="25">
        <f>N28*$E$28</f>
        <v>1930</v>
      </c>
      <c r="P28" s="55">
        <v>125</v>
      </c>
      <c r="Q28" s="25">
        <f>P28*$E$28</f>
        <v>2500</v>
      </c>
      <c r="R28" s="55">
        <v>115</v>
      </c>
      <c r="S28" s="25">
        <f>R28*$E$28</f>
        <v>2300</v>
      </c>
    </row>
    <row r="29" spans="1:19" x14ac:dyDescent="0.25">
      <c r="A29" s="1">
        <v>19</v>
      </c>
      <c r="B29" s="1" t="s">
        <v>51</v>
      </c>
      <c r="C29" s="4" t="s">
        <v>34</v>
      </c>
      <c r="D29" s="1" t="s">
        <v>1</v>
      </c>
      <c r="E29" s="1">
        <v>15</v>
      </c>
      <c r="F29" s="74">
        <v>83.05</v>
      </c>
      <c r="G29" s="75">
        <f>F29*$E$29</f>
        <v>1245.75</v>
      </c>
      <c r="H29" s="74">
        <v>44.51</v>
      </c>
      <c r="I29" s="75">
        <f>H29*$E$29</f>
        <v>667.65</v>
      </c>
      <c r="J29" s="74">
        <v>143.33000000000001</v>
      </c>
      <c r="K29" s="75">
        <f>J29*$E$29</f>
        <v>2149.9500000000003</v>
      </c>
      <c r="L29" s="55">
        <v>30</v>
      </c>
      <c r="M29" s="25">
        <f>L29*$E$29</f>
        <v>450</v>
      </c>
      <c r="N29" s="55">
        <v>47.5</v>
      </c>
      <c r="O29" s="25">
        <f>N29*$E$29</f>
        <v>712.5</v>
      </c>
      <c r="P29" s="55">
        <v>101</v>
      </c>
      <c r="Q29" s="25">
        <f>P29*$E$29</f>
        <v>1515</v>
      </c>
      <c r="R29" s="55">
        <v>78</v>
      </c>
      <c r="S29" s="25">
        <f>R29*$E$29</f>
        <v>1170</v>
      </c>
    </row>
    <row r="30" spans="1:19" x14ac:dyDescent="0.25">
      <c r="A30" s="1">
        <v>20</v>
      </c>
      <c r="B30" s="1" t="s">
        <v>52</v>
      </c>
      <c r="C30" s="4" t="s">
        <v>33</v>
      </c>
      <c r="D30" s="1" t="s">
        <v>1</v>
      </c>
      <c r="E30" s="1">
        <v>45</v>
      </c>
      <c r="F30" s="74">
        <v>83.05</v>
      </c>
      <c r="G30" s="75">
        <f>F30*$E$30</f>
        <v>3737.25</v>
      </c>
      <c r="H30" s="74">
        <v>44.51</v>
      </c>
      <c r="I30" s="75">
        <f>H30*$E$30</f>
        <v>2002.9499999999998</v>
      </c>
      <c r="J30" s="74">
        <v>143.33000000000001</v>
      </c>
      <c r="K30" s="75">
        <f>J30*$E$30</f>
        <v>6449.85</v>
      </c>
      <c r="L30" s="55">
        <v>30</v>
      </c>
      <c r="M30" s="25">
        <f>L30*$E$30</f>
        <v>1350</v>
      </c>
      <c r="N30" s="55">
        <v>41</v>
      </c>
      <c r="O30" s="25">
        <f>N30*$E$30</f>
        <v>1845</v>
      </c>
      <c r="P30" s="55">
        <v>58</v>
      </c>
      <c r="Q30" s="25">
        <f>P30*$E$30</f>
        <v>2610</v>
      </c>
      <c r="R30" s="55">
        <v>78</v>
      </c>
      <c r="S30" s="25">
        <f>R30*$E$30</f>
        <v>3510</v>
      </c>
    </row>
    <row r="31" spans="1:19" x14ac:dyDescent="0.25">
      <c r="A31" s="1">
        <v>21</v>
      </c>
      <c r="B31" s="1" t="s">
        <v>53</v>
      </c>
      <c r="C31" s="4" t="s">
        <v>59</v>
      </c>
      <c r="D31" s="1" t="s">
        <v>0</v>
      </c>
      <c r="E31" s="1">
        <v>1</v>
      </c>
      <c r="F31" s="74">
        <v>2400</v>
      </c>
      <c r="G31" s="75">
        <f>F31*$E$31</f>
        <v>2400</v>
      </c>
      <c r="H31" s="74">
        <v>8304.43</v>
      </c>
      <c r="I31" s="75">
        <f>H31*$E$31</f>
        <v>8304.43</v>
      </c>
      <c r="J31" s="74">
        <v>11975</v>
      </c>
      <c r="K31" s="75">
        <f>J31*$E$31</f>
        <v>11975</v>
      </c>
      <c r="L31" s="55">
        <v>3000</v>
      </c>
      <c r="M31" s="25">
        <f>L31*$E$31</f>
        <v>3000</v>
      </c>
      <c r="N31" s="55">
        <v>804</v>
      </c>
      <c r="O31" s="25">
        <f>N31*$E$31</f>
        <v>804</v>
      </c>
      <c r="P31" s="55">
        <v>7000</v>
      </c>
      <c r="Q31" s="25">
        <f>P31*$E$31</f>
        <v>7000</v>
      </c>
      <c r="R31" s="55">
        <v>9000</v>
      </c>
      <c r="S31" s="25">
        <f>R31*$E$31</f>
        <v>9000</v>
      </c>
    </row>
    <row r="32" spans="1:19" x14ac:dyDescent="0.25">
      <c r="A32" s="1">
        <v>22</v>
      </c>
      <c r="B32" s="1" t="s">
        <v>7</v>
      </c>
      <c r="C32" s="4" t="s">
        <v>58</v>
      </c>
      <c r="D32" s="1" t="s">
        <v>0</v>
      </c>
      <c r="E32" s="1">
        <v>1</v>
      </c>
      <c r="F32" s="74">
        <v>3600</v>
      </c>
      <c r="G32" s="75">
        <f>F32*$E$32</f>
        <v>3600</v>
      </c>
      <c r="H32" s="74">
        <v>2555.21</v>
      </c>
      <c r="I32" s="75">
        <f>H32*$E$32</f>
        <v>2555.21</v>
      </c>
      <c r="J32" s="74">
        <v>32064</v>
      </c>
      <c r="K32" s="75">
        <f>J32*$E$32</f>
        <v>32064</v>
      </c>
      <c r="L32" s="55">
        <v>3000</v>
      </c>
      <c r="M32" s="25">
        <f>L32*$E$32</f>
        <v>3000</v>
      </c>
      <c r="N32" s="55">
        <v>14500</v>
      </c>
      <c r="O32" s="25">
        <f>N32*$E$32</f>
        <v>14500</v>
      </c>
      <c r="P32" s="55">
        <v>9750</v>
      </c>
      <c r="Q32" s="25">
        <f>P32*$E$32</f>
        <v>9750</v>
      </c>
      <c r="R32" s="55">
        <v>17000</v>
      </c>
      <c r="S32" s="25">
        <f>R32*$E$32</f>
        <v>17000</v>
      </c>
    </row>
    <row r="33" spans="1:19" x14ac:dyDescent="0.25">
      <c r="A33" s="1">
        <v>23</v>
      </c>
      <c r="B33" s="1" t="s">
        <v>54</v>
      </c>
      <c r="C33" s="4" t="s">
        <v>57</v>
      </c>
      <c r="D33" s="1" t="s">
        <v>60</v>
      </c>
      <c r="E33" s="1">
        <v>1</v>
      </c>
      <c r="F33" s="73">
        <v>10000</v>
      </c>
      <c r="G33" s="75">
        <f>F33*$E$33</f>
        <v>10000</v>
      </c>
      <c r="H33" s="73">
        <v>10000</v>
      </c>
      <c r="I33" s="75">
        <f>H33*$E$33</f>
        <v>10000</v>
      </c>
      <c r="J33" s="73">
        <v>10000</v>
      </c>
      <c r="K33" s="75">
        <f>J33*$E$33</f>
        <v>10000</v>
      </c>
      <c r="L33" s="24">
        <v>10000</v>
      </c>
      <c r="M33" s="25">
        <f>L33*$E$33</f>
        <v>10000</v>
      </c>
      <c r="N33" s="24">
        <v>10000</v>
      </c>
      <c r="O33" s="25">
        <f>N33*$E$33</f>
        <v>10000</v>
      </c>
      <c r="P33" s="24">
        <v>10000</v>
      </c>
      <c r="Q33" s="25">
        <f>P33*$E$33</f>
        <v>10000</v>
      </c>
      <c r="R33" s="24">
        <v>10000</v>
      </c>
      <c r="S33" s="25">
        <f>R33*$E$33</f>
        <v>10000</v>
      </c>
    </row>
    <row r="34" spans="1:19" x14ac:dyDescent="0.25">
      <c r="A34" s="1">
        <v>24</v>
      </c>
      <c r="B34" s="1" t="s">
        <v>55</v>
      </c>
      <c r="C34" s="4" t="s">
        <v>56</v>
      </c>
      <c r="D34" s="1" t="s">
        <v>60</v>
      </c>
      <c r="E34" s="1">
        <v>1</v>
      </c>
      <c r="F34" s="73">
        <v>40000</v>
      </c>
      <c r="G34" s="75">
        <f>F34*$E$34</f>
        <v>40000</v>
      </c>
      <c r="H34" s="73">
        <v>40000</v>
      </c>
      <c r="I34" s="75">
        <f>H34*$E$34</f>
        <v>40000</v>
      </c>
      <c r="J34" s="73">
        <v>40000</v>
      </c>
      <c r="K34" s="75">
        <f>J34*$E$34</f>
        <v>40000</v>
      </c>
      <c r="L34" s="24">
        <v>40000</v>
      </c>
      <c r="M34" s="25">
        <f>L34*$E$34</f>
        <v>40000</v>
      </c>
      <c r="N34" s="24">
        <v>40000</v>
      </c>
      <c r="O34" s="25">
        <f>N34*$E$34</f>
        <v>40000</v>
      </c>
      <c r="P34" s="24">
        <v>40000</v>
      </c>
      <c r="Q34" s="25">
        <f>P34*$E$34</f>
        <v>40000</v>
      </c>
      <c r="R34" s="24">
        <v>40000</v>
      </c>
      <c r="S34" s="25">
        <f>R34*$E$34</f>
        <v>40000</v>
      </c>
    </row>
    <row r="35" spans="1:19" ht="15.75" thickBot="1" x14ac:dyDescent="0.3">
      <c r="A35" s="1">
        <v>25</v>
      </c>
      <c r="B35" s="1" t="s">
        <v>8</v>
      </c>
      <c r="C35" s="4" t="s">
        <v>9</v>
      </c>
      <c r="D35" s="1" t="s">
        <v>60</v>
      </c>
      <c r="E35" s="1">
        <v>1</v>
      </c>
      <c r="F35" s="73">
        <v>40000</v>
      </c>
      <c r="G35" s="75">
        <f>F35*$E$35</f>
        <v>40000</v>
      </c>
      <c r="H35" s="73">
        <v>40000</v>
      </c>
      <c r="I35" s="75">
        <f>H35*$E$35</f>
        <v>40000</v>
      </c>
      <c r="J35" s="73">
        <v>40000</v>
      </c>
      <c r="K35" s="75">
        <f>J35*$E$35</f>
        <v>40000</v>
      </c>
      <c r="L35" s="24">
        <v>40000</v>
      </c>
      <c r="M35" s="25">
        <f>L35*$E$35</f>
        <v>40000</v>
      </c>
      <c r="N35" s="24">
        <v>40000</v>
      </c>
      <c r="O35" s="25">
        <f>N35*$E$35</f>
        <v>40000</v>
      </c>
      <c r="P35" s="24">
        <v>40000</v>
      </c>
      <c r="Q35" s="25">
        <f>P35*$E$35</f>
        <v>40000</v>
      </c>
      <c r="R35" s="24">
        <v>40000</v>
      </c>
      <c r="S35" s="25">
        <f>R35*$E$35</f>
        <v>40000</v>
      </c>
    </row>
    <row r="36" spans="1:19" x14ac:dyDescent="0.25">
      <c r="A36" s="41"/>
      <c r="B36" s="41"/>
      <c r="C36" s="42" t="s">
        <v>77</v>
      </c>
      <c r="D36" s="41"/>
      <c r="E36" s="41"/>
      <c r="F36" s="77"/>
      <c r="G36" s="78">
        <f>SUM(G11:G35)</f>
        <v>269387.56799999997</v>
      </c>
      <c r="H36" s="77"/>
      <c r="I36" s="78">
        <f>SUM(I11:I35)</f>
        <v>250114.05</v>
      </c>
      <c r="J36" s="77"/>
      <c r="K36" s="78">
        <f>SUM(K11:K35)</f>
        <v>446152.71</v>
      </c>
      <c r="L36" s="26"/>
      <c r="M36" s="43">
        <f>SUM(M11:M35)</f>
        <v>267325</v>
      </c>
      <c r="N36" s="26"/>
      <c r="O36" s="43">
        <f>SUM(O11:O35)</f>
        <v>283329.5</v>
      </c>
      <c r="P36" s="26"/>
      <c r="Q36" s="43">
        <f>SUM(Q11:Q35)</f>
        <v>295060</v>
      </c>
      <c r="R36" s="26"/>
      <c r="S36" s="43">
        <f>SUM(S11:S35)</f>
        <v>345485</v>
      </c>
    </row>
    <row r="37" spans="1:19" x14ac:dyDescent="0.25">
      <c r="A37" s="49" t="s">
        <v>79</v>
      </c>
      <c r="B37" s="44"/>
      <c r="C37" s="48"/>
      <c r="D37" s="45"/>
      <c r="E37" s="46"/>
      <c r="F37" s="79"/>
      <c r="G37" s="79"/>
      <c r="H37" s="79"/>
      <c r="I37" s="79"/>
      <c r="J37" s="79"/>
      <c r="K37" s="79"/>
      <c r="L37" s="47"/>
      <c r="M37" s="47"/>
      <c r="N37" s="47"/>
      <c r="O37" s="47"/>
      <c r="P37" s="47"/>
      <c r="Q37" s="47"/>
      <c r="R37" s="47"/>
      <c r="S37" s="47"/>
    </row>
    <row r="38" spans="1:19" x14ac:dyDescent="0.25">
      <c r="A38" s="1" t="s">
        <v>78</v>
      </c>
      <c r="B38" s="1" t="s">
        <v>43</v>
      </c>
      <c r="C38" s="4" t="s">
        <v>41</v>
      </c>
      <c r="D38" s="1" t="s">
        <v>32</v>
      </c>
      <c r="E38" s="1">
        <v>40</v>
      </c>
      <c r="F38" s="80">
        <v>208</v>
      </c>
      <c r="G38" s="75">
        <f>F38*$E$38</f>
        <v>8320</v>
      </c>
      <c r="H38" s="80">
        <v>74.38</v>
      </c>
      <c r="I38" s="75">
        <f>H38*$E$38</f>
        <v>2975.2</v>
      </c>
      <c r="J38" s="80">
        <v>250</v>
      </c>
      <c r="K38" s="75">
        <f>J38*$E$38</f>
        <v>10000</v>
      </c>
      <c r="L38" s="56">
        <v>45</v>
      </c>
      <c r="M38" s="25">
        <f>L38*$E$38</f>
        <v>1800</v>
      </c>
      <c r="N38" s="56">
        <v>75.5</v>
      </c>
      <c r="O38" s="25">
        <f>N38*$E$38</f>
        <v>3020</v>
      </c>
      <c r="P38" s="56">
        <v>80</v>
      </c>
      <c r="Q38" s="25">
        <f>P38*$E$38</f>
        <v>3200</v>
      </c>
      <c r="R38" s="56">
        <v>180</v>
      </c>
      <c r="S38" s="25">
        <f>R38*$E$38</f>
        <v>7200</v>
      </c>
    </row>
    <row r="39" spans="1:19" x14ac:dyDescent="0.25">
      <c r="A39" s="1" t="s">
        <v>81</v>
      </c>
      <c r="B39" s="1" t="s">
        <v>44</v>
      </c>
      <c r="C39" s="4" t="s">
        <v>40</v>
      </c>
      <c r="D39" s="1" t="s">
        <v>32</v>
      </c>
      <c r="E39" s="1">
        <v>145</v>
      </c>
      <c r="F39" s="74">
        <v>101.88</v>
      </c>
      <c r="G39" s="75">
        <f>F39*$E$39</f>
        <v>14772.599999999999</v>
      </c>
      <c r="H39" s="74">
        <v>84.94</v>
      </c>
      <c r="I39" s="75">
        <f>H39*$E$39</f>
        <v>12316.3</v>
      </c>
      <c r="J39" s="74">
        <v>362</v>
      </c>
      <c r="K39" s="75">
        <f>J39*$E$39</f>
        <v>52490</v>
      </c>
      <c r="L39" s="55">
        <v>225</v>
      </c>
      <c r="M39" s="25">
        <f>L39*$E$39</f>
        <v>32625</v>
      </c>
      <c r="N39" s="55">
        <v>81</v>
      </c>
      <c r="O39" s="25">
        <f>N39*$E$39</f>
        <v>11745</v>
      </c>
      <c r="P39" s="55">
        <v>75</v>
      </c>
      <c r="Q39" s="25">
        <f>P39*$E$39</f>
        <v>10875</v>
      </c>
      <c r="R39" s="55">
        <v>108</v>
      </c>
      <c r="S39" s="25">
        <f>R39*$E$39</f>
        <v>15660</v>
      </c>
    </row>
    <row r="40" spans="1:19" x14ac:dyDescent="0.25">
      <c r="A40" s="1"/>
      <c r="B40" s="1"/>
      <c r="C40" s="40" t="s">
        <v>80</v>
      </c>
      <c r="D40" s="1"/>
      <c r="E40" s="1"/>
      <c r="F40" s="73"/>
      <c r="G40" s="75">
        <f>SUM(G11:G20)+SUM(G23:G35)+SUM(G38:G39)</f>
        <v>268798.86799999996</v>
      </c>
      <c r="H40" s="73"/>
      <c r="I40" s="75">
        <f>SUM(I11:I20)+SUM(I23:I35)+SUM(I38:I39)</f>
        <v>250958.85</v>
      </c>
      <c r="J40" s="73"/>
      <c r="K40" s="75">
        <f>SUM(K11:K20)+SUM(K23:K35)+SUM(K38:K39)</f>
        <v>454888.66000000003</v>
      </c>
      <c r="L40" s="24"/>
      <c r="M40" s="25">
        <f>SUM(M11:M20)+SUM(M23:M35)+SUM(M38:M39)</f>
        <v>281725</v>
      </c>
      <c r="N40" s="24"/>
      <c r="O40" s="25">
        <f>SUM(O11:O20)+SUM(O23:O35)+SUM(O38:O39)</f>
        <v>286102</v>
      </c>
      <c r="P40" s="24"/>
      <c r="Q40" s="25">
        <f>SUM(Q11:Q20)+SUM(Q23:Q35)+SUM(Q38:Q39)</f>
        <v>294335</v>
      </c>
      <c r="R40" s="24"/>
      <c r="S40" s="75">
        <f>SUM(S11:S20)+SUM(S23:S35)+SUM(S38:S39)</f>
        <v>344070</v>
      </c>
    </row>
    <row r="41" spans="1:19" ht="15.75" thickBot="1" x14ac:dyDescent="0.3">
      <c r="A41" s="35"/>
      <c r="B41" s="35"/>
      <c r="C41" s="36"/>
      <c r="D41" s="35"/>
      <c r="E41" s="35"/>
      <c r="F41" s="81"/>
      <c r="G41" s="82"/>
      <c r="H41" s="81"/>
      <c r="I41" s="82"/>
      <c r="J41" s="81"/>
      <c r="K41" s="82"/>
      <c r="L41" s="37"/>
      <c r="M41" s="38"/>
      <c r="N41" s="37"/>
      <c r="O41" s="38"/>
      <c r="P41" s="37"/>
      <c r="Q41" s="38"/>
      <c r="R41" s="37"/>
      <c r="S41" s="38"/>
    </row>
    <row r="42" spans="1:19" ht="20.45" customHeight="1" thickTop="1" x14ac:dyDescent="0.25">
      <c r="A42" s="28"/>
      <c r="B42" s="32" t="s">
        <v>75</v>
      </c>
      <c r="C42" s="33" t="s">
        <v>76</v>
      </c>
      <c r="D42" s="28"/>
      <c r="E42" s="28"/>
      <c r="F42" s="72"/>
      <c r="G42" s="72"/>
      <c r="H42" s="72"/>
      <c r="I42" s="72"/>
      <c r="J42" s="72"/>
      <c r="K42" s="72"/>
      <c r="L42" s="34"/>
      <c r="M42" s="34"/>
      <c r="N42" s="34"/>
      <c r="O42" s="34"/>
      <c r="P42" s="34"/>
      <c r="Q42" s="34"/>
      <c r="R42" s="34"/>
      <c r="S42" s="34"/>
    </row>
    <row r="43" spans="1:19" ht="8.4499999999999993" customHeight="1" x14ac:dyDescent="0.25">
      <c r="A43" s="9"/>
      <c r="B43" s="29"/>
      <c r="C43" s="9"/>
      <c r="D43" s="9"/>
      <c r="E43" s="9"/>
      <c r="F43" s="73"/>
      <c r="G43" s="73"/>
      <c r="H43" s="73"/>
      <c r="I43" s="73"/>
      <c r="J43" s="73"/>
      <c r="K43" s="73"/>
      <c r="L43" s="24"/>
      <c r="M43" s="24"/>
      <c r="N43" s="24"/>
      <c r="O43" s="24"/>
      <c r="P43" s="24"/>
      <c r="Q43" s="24"/>
      <c r="R43" s="24"/>
      <c r="S43" s="24"/>
    </row>
    <row r="44" spans="1:19" x14ac:dyDescent="0.25">
      <c r="A44" s="1">
        <v>26</v>
      </c>
      <c r="B44" s="1" t="s">
        <v>11</v>
      </c>
      <c r="C44" s="4" t="s">
        <v>3</v>
      </c>
      <c r="D44" s="1" t="s">
        <v>0</v>
      </c>
      <c r="E44" s="1">
        <v>1</v>
      </c>
      <c r="F44" s="74">
        <v>3690.6</v>
      </c>
      <c r="G44" s="75">
        <f>F44*$E$44</f>
        <v>3690.6</v>
      </c>
      <c r="H44" s="74">
        <v>1216</v>
      </c>
      <c r="I44" s="75">
        <f>H44*$E$44</f>
        <v>1216</v>
      </c>
      <c r="J44" s="74">
        <v>15000</v>
      </c>
      <c r="K44" s="75">
        <f>J44*$E$44</f>
        <v>15000</v>
      </c>
      <c r="L44" s="55">
        <v>5000</v>
      </c>
      <c r="M44" s="25">
        <f>L44*$E$44</f>
        <v>5000</v>
      </c>
      <c r="N44" s="55">
        <v>18500</v>
      </c>
      <c r="O44" s="25">
        <f>N44*$E$44</f>
        <v>18500</v>
      </c>
      <c r="P44" s="55">
        <v>17500</v>
      </c>
      <c r="Q44" s="25">
        <f>P44*$E$44</f>
        <v>17500</v>
      </c>
      <c r="R44" s="55">
        <v>10000</v>
      </c>
      <c r="S44" s="25">
        <f>R44*$E$44</f>
        <v>10000</v>
      </c>
    </row>
    <row r="45" spans="1:19" x14ac:dyDescent="0.25">
      <c r="A45" s="1">
        <v>27</v>
      </c>
      <c r="B45" s="3" t="s">
        <v>61</v>
      </c>
      <c r="C45" s="4" t="s">
        <v>68</v>
      </c>
      <c r="D45" s="2" t="s">
        <v>1</v>
      </c>
      <c r="E45" s="1">
        <v>2</v>
      </c>
      <c r="F45" s="74">
        <v>278.25</v>
      </c>
      <c r="G45" s="75">
        <f>F45*$E$45</f>
        <v>556.5</v>
      </c>
      <c r="H45" s="74">
        <v>46.26</v>
      </c>
      <c r="I45" s="75">
        <f>H45*$E$45</f>
        <v>92.52</v>
      </c>
      <c r="J45" s="74">
        <v>74.5</v>
      </c>
      <c r="K45" s="75">
        <f>J45*$E$45</f>
        <v>149</v>
      </c>
      <c r="L45" s="55">
        <v>100</v>
      </c>
      <c r="M45" s="25">
        <f>L45*$E$45</f>
        <v>200</v>
      </c>
      <c r="N45" s="55">
        <v>208</v>
      </c>
      <c r="O45" s="25">
        <f>N45*$E$45</f>
        <v>416</v>
      </c>
      <c r="P45" s="55">
        <v>190</v>
      </c>
      <c r="Q45" s="25">
        <f>P45*$E$45</f>
        <v>380</v>
      </c>
      <c r="R45" s="55">
        <v>600</v>
      </c>
      <c r="S45" s="25">
        <f>R45*$E$45</f>
        <v>1200</v>
      </c>
    </row>
    <row r="46" spans="1:19" x14ac:dyDescent="0.25">
      <c r="A46" s="1">
        <v>28</v>
      </c>
      <c r="B46" s="3" t="s">
        <v>27</v>
      </c>
      <c r="C46" s="4" t="s">
        <v>16</v>
      </c>
      <c r="D46" s="2" t="s">
        <v>32</v>
      </c>
      <c r="E46" s="1">
        <v>76</v>
      </c>
      <c r="F46" s="74">
        <v>48.42</v>
      </c>
      <c r="G46" s="75">
        <f>F46*$E$46</f>
        <v>3679.92</v>
      </c>
      <c r="H46" s="74">
        <v>11.9</v>
      </c>
      <c r="I46" s="75">
        <f>H46*$E$46</f>
        <v>904.4</v>
      </c>
      <c r="J46" s="74">
        <v>89.15</v>
      </c>
      <c r="K46" s="75">
        <f>J46*$E$46</f>
        <v>6775.4000000000005</v>
      </c>
      <c r="L46" s="55">
        <v>20</v>
      </c>
      <c r="M46" s="25">
        <f>L46*$E$46</f>
        <v>1520</v>
      </c>
      <c r="N46" s="55">
        <v>44</v>
      </c>
      <c r="O46" s="25">
        <f>N46*$E$46</f>
        <v>3344</v>
      </c>
      <c r="P46" s="55">
        <v>23</v>
      </c>
      <c r="Q46" s="25">
        <f>P46*$E$46</f>
        <v>1748</v>
      </c>
      <c r="R46" s="55">
        <v>45</v>
      </c>
      <c r="S46" s="25">
        <f>R46*$E$46</f>
        <v>3420</v>
      </c>
    </row>
    <row r="47" spans="1:19" x14ac:dyDescent="0.25">
      <c r="A47" s="1">
        <v>29</v>
      </c>
      <c r="B47" s="3" t="s">
        <v>26</v>
      </c>
      <c r="C47" s="4" t="s">
        <v>17</v>
      </c>
      <c r="D47" s="2" t="s">
        <v>30</v>
      </c>
      <c r="E47" s="1">
        <v>20</v>
      </c>
      <c r="F47" s="74">
        <v>93.38</v>
      </c>
      <c r="G47" s="75">
        <f>F47*$E$47</f>
        <v>1867.6</v>
      </c>
      <c r="H47" s="74">
        <v>19.32</v>
      </c>
      <c r="I47" s="75">
        <f>H47*$E$47</f>
        <v>386.4</v>
      </c>
      <c r="J47" s="74">
        <v>237.75</v>
      </c>
      <c r="K47" s="75">
        <f>J47*$E$47</f>
        <v>4755</v>
      </c>
      <c r="L47" s="55">
        <v>60</v>
      </c>
      <c r="M47" s="25">
        <f>L47*$E$47</f>
        <v>1200</v>
      </c>
      <c r="N47" s="55">
        <v>75.5</v>
      </c>
      <c r="O47" s="25">
        <f>N47*$E$47</f>
        <v>1510</v>
      </c>
      <c r="P47" s="55">
        <v>98</v>
      </c>
      <c r="Q47" s="25">
        <f>P47*$E$47</f>
        <v>1960</v>
      </c>
      <c r="R47" s="55">
        <v>250</v>
      </c>
      <c r="S47" s="25">
        <f>R47*$E$47</f>
        <v>5000</v>
      </c>
    </row>
    <row r="48" spans="1:19" x14ac:dyDescent="0.25">
      <c r="A48" s="1">
        <v>30</v>
      </c>
      <c r="B48" s="1" t="s">
        <v>62</v>
      </c>
      <c r="C48" s="4" t="s">
        <v>67</v>
      </c>
      <c r="D48" s="2" t="s">
        <v>6</v>
      </c>
      <c r="E48" s="1">
        <v>2</v>
      </c>
      <c r="F48" s="74">
        <v>622.35</v>
      </c>
      <c r="G48" s="75">
        <f>F48*$E$48</f>
        <v>1244.7</v>
      </c>
      <c r="H48" s="74">
        <v>131.18</v>
      </c>
      <c r="I48" s="75">
        <f>H48*$E$48</f>
        <v>262.36</v>
      </c>
      <c r="J48" s="74">
        <v>1188.5</v>
      </c>
      <c r="K48" s="75">
        <f>J48*$E$48</f>
        <v>2377</v>
      </c>
      <c r="L48" s="55">
        <v>100</v>
      </c>
      <c r="M48" s="25">
        <f>L48*$E$48</f>
        <v>200</v>
      </c>
      <c r="N48" s="55">
        <v>430</v>
      </c>
      <c r="O48" s="25">
        <f>N48*$E$48</f>
        <v>860</v>
      </c>
      <c r="P48" s="55">
        <v>500</v>
      </c>
      <c r="Q48" s="25">
        <f>P48*$E$48</f>
        <v>1000</v>
      </c>
      <c r="R48" s="55">
        <v>1000</v>
      </c>
      <c r="S48" s="25">
        <f>R48*$E$48</f>
        <v>2000</v>
      </c>
    </row>
    <row r="49" spans="1:19" x14ac:dyDescent="0.25">
      <c r="A49" s="1">
        <v>31</v>
      </c>
      <c r="B49" s="1" t="s">
        <v>25</v>
      </c>
      <c r="C49" s="4" t="s">
        <v>66</v>
      </c>
      <c r="D49" s="2" t="s">
        <v>1</v>
      </c>
      <c r="E49" s="1">
        <v>120</v>
      </c>
      <c r="F49" s="74">
        <v>38.67</v>
      </c>
      <c r="G49" s="75">
        <f>F49*$E$49</f>
        <v>4640.4000000000005</v>
      </c>
      <c r="H49" s="74">
        <v>26.91</v>
      </c>
      <c r="I49" s="75">
        <f>H49*$E$49</f>
        <v>3229.2</v>
      </c>
      <c r="J49" s="74">
        <v>44.57</v>
      </c>
      <c r="K49" s="75">
        <f>J49*$E$49</f>
        <v>5348.4</v>
      </c>
      <c r="L49" s="55">
        <v>35</v>
      </c>
      <c r="M49" s="25">
        <f>L49*$E$49</f>
        <v>4200</v>
      </c>
      <c r="N49" s="55">
        <v>88.5</v>
      </c>
      <c r="O49" s="25">
        <f>N49*$E$49</f>
        <v>10620</v>
      </c>
      <c r="P49" s="55">
        <v>80</v>
      </c>
      <c r="Q49" s="25">
        <f>P49*$E$49</f>
        <v>9600</v>
      </c>
      <c r="R49" s="55">
        <v>85</v>
      </c>
      <c r="S49" s="25">
        <f>R49*$E$49</f>
        <v>10200</v>
      </c>
    </row>
    <row r="50" spans="1:19" x14ac:dyDescent="0.25">
      <c r="A50" s="1">
        <v>32</v>
      </c>
      <c r="B50" s="1" t="s">
        <v>24</v>
      </c>
      <c r="C50" s="4" t="s">
        <v>19</v>
      </c>
      <c r="D50" s="2" t="s">
        <v>31</v>
      </c>
      <c r="E50" s="1">
        <v>0.1</v>
      </c>
      <c r="F50" s="74">
        <v>12000</v>
      </c>
      <c r="G50" s="75">
        <f>F50*$E$50</f>
        <v>1200</v>
      </c>
      <c r="H50" s="74">
        <v>1277.5999999999999</v>
      </c>
      <c r="I50" s="75">
        <f>H50*$E$50</f>
        <v>127.75999999999999</v>
      </c>
      <c r="J50" s="74">
        <v>23770</v>
      </c>
      <c r="K50" s="75">
        <f>J50*$E$50</f>
        <v>2377</v>
      </c>
      <c r="L50" s="55">
        <v>5000</v>
      </c>
      <c r="M50" s="25">
        <f>L50*$E$50</f>
        <v>500</v>
      </c>
      <c r="N50" s="55">
        <v>8300</v>
      </c>
      <c r="O50" s="25">
        <f>N50*$E$50</f>
        <v>830</v>
      </c>
      <c r="P50" s="55">
        <v>11000</v>
      </c>
      <c r="Q50" s="25">
        <f>P50*$E$50</f>
        <v>1100</v>
      </c>
      <c r="R50" s="55">
        <v>15000</v>
      </c>
      <c r="S50" s="25">
        <f>R50*$E$50</f>
        <v>1500</v>
      </c>
    </row>
    <row r="51" spans="1:19" x14ac:dyDescent="0.25">
      <c r="A51" s="1">
        <v>33</v>
      </c>
      <c r="B51" s="1" t="s">
        <v>22</v>
      </c>
      <c r="C51" s="4" t="s">
        <v>21</v>
      </c>
      <c r="D51" s="2" t="s">
        <v>30</v>
      </c>
      <c r="E51" s="1">
        <v>13</v>
      </c>
      <c r="F51" s="74">
        <v>157.47999999999999</v>
      </c>
      <c r="G51" s="75">
        <f>F51*$E$51</f>
        <v>2047.2399999999998</v>
      </c>
      <c r="H51" s="74">
        <v>94.34</v>
      </c>
      <c r="I51" s="75">
        <f>H51*$E$51</f>
        <v>1226.42</v>
      </c>
      <c r="J51" s="74">
        <v>285.3</v>
      </c>
      <c r="K51" s="75">
        <f>J51*$E$51</f>
        <v>3708.9</v>
      </c>
      <c r="L51" s="55">
        <v>60</v>
      </c>
      <c r="M51" s="25">
        <f>L51*$E$51</f>
        <v>780</v>
      </c>
      <c r="N51" s="55">
        <v>173</v>
      </c>
      <c r="O51" s="25">
        <f>N51*$E$51</f>
        <v>2249</v>
      </c>
      <c r="P51" s="55">
        <v>105</v>
      </c>
      <c r="Q51" s="25">
        <f>P51*$E$51</f>
        <v>1365</v>
      </c>
      <c r="R51" s="55">
        <v>175</v>
      </c>
      <c r="S51" s="25">
        <f>R51*$E$51</f>
        <v>2275</v>
      </c>
    </row>
    <row r="52" spans="1:19" x14ac:dyDescent="0.25">
      <c r="A52" s="1">
        <v>34</v>
      </c>
      <c r="B52" s="1" t="s">
        <v>43</v>
      </c>
      <c r="C52" s="4" t="s">
        <v>41</v>
      </c>
      <c r="D52" s="1" t="s">
        <v>32</v>
      </c>
      <c r="E52" s="39">
        <v>75</v>
      </c>
      <c r="F52" s="74">
        <v>172</v>
      </c>
      <c r="G52" s="75">
        <f>F52*$E$52</f>
        <v>12900</v>
      </c>
      <c r="H52" s="74">
        <v>74.38</v>
      </c>
      <c r="I52" s="75">
        <f>H52*$E$52</f>
        <v>5578.5</v>
      </c>
      <c r="J52" s="74">
        <v>208.06</v>
      </c>
      <c r="K52" s="75">
        <f>J52*$E$52</f>
        <v>15604.5</v>
      </c>
      <c r="L52" s="55">
        <v>45</v>
      </c>
      <c r="M52" s="25">
        <f>L52*$E$52</f>
        <v>3375</v>
      </c>
      <c r="N52" s="55">
        <v>66.5</v>
      </c>
      <c r="O52" s="25">
        <f>N52*$E$52</f>
        <v>4987.5</v>
      </c>
      <c r="P52" s="55">
        <v>80</v>
      </c>
      <c r="Q52" s="25">
        <f>P52*$E$52</f>
        <v>6000</v>
      </c>
      <c r="R52" s="55">
        <v>155</v>
      </c>
      <c r="S52" s="25">
        <f>R52*$E$52</f>
        <v>11625</v>
      </c>
    </row>
    <row r="53" spans="1:19" x14ac:dyDescent="0.25">
      <c r="A53" s="1">
        <v>35</v>
      </c>
      <c r="B53" s="1" t="s">
        <v>63</v>
      </c>
      <c r="C53" s="4" t="s">
        <v>65</v>
      </c>
      <c r="D53" s="1" t="s">
        <v>30</v>
      </c>
      <c r="E53" s="39">
        <v>7</v>
      </c>
      <c r="F53" s="74">
        <v>592.4</v>
      </c>
      <c r="G53" s="75">
        <f>F53*$E$53</f>
        <v>4146.8</v>
      </c>
      <c r="H53" s="74">
        <v>392.4</v>
      </c>
      <c r="I53" s="75">
        <f>H53*$E$53</f>
        <v>2746.7999999999997</v>
      </c>
      <c r="J53" s="74">
        <v>285.27999999999997</v>
      </c>
      <c r="K53" s="75">
        <f>J53*$E$53</f>
        <v>1996.9599999999998</v>
      </c>
      <c r="L53" s="55">
        <v>150</v>
      </c>
      <c r="M53" s="25">
        <f>L53*$E$53</f>
        <v>1050</v>
      </c>
      <c r="N53" s="55">
        <v>325</v>
      </c>
      <c r="O53" s="25">
        <f>N53*$E$53</f>
        <v>2275</v>
      </c>
      <c r="P53" s="55">
        <v>525</v>
      </c>
      <c r="Q53" s="25">
        <f>P53*$E$53</f>
        <v>3675</v>
      </c>
      <c r="R53" s="55">
        <v>930</v>
      </c>
      <c r="S53" s="25">
        <f>R53*$E$53</f>
        <v>6510</v>
      </c>
    </row>
    <row r="54" spans="1:19" x14ac:dyDescent="0.25">
      <c r="A54" s="1">
        <v>36</v>
      </c>
      <c r="B54" s="1" t="s">
        <v>46</v>
      </c>
      <c r="C54" s="4" t="s">
        <v>64</v>
      </c>
      <c r="D54" s="1" t="s">
        <v>30</v>
      </c>
      <c r="E54" s="39">
        <v>1</v>
      </c>
      <c r="F54" s="74">
        <v>1877.1</v>
      </c>
      <c r="G54" s="75">
        <f>F54*$E$54</f>
        <v>1877.1</v>
      </c>
      <c r="H54" s="74">
        <v>100.47</v>
      </c>
      <c r="I54" s="75">
        <f>H54*$E$54</f>
        <v>100.47</v>
      </c>
      <c r="J54" s="74">
        <v>285</v>
      </c>
      <c r="K54" s="75">
        <f>J54*$E$54</f>
        <v>285</v>
      </c>
      <c r="L54" s="55">
        <v>100</v>
      </c>
      <c r="M54" s="25">
        <f>L54*$E$54</f>
        <v>100</v>
      </c>
      <c r="N54" s="55">
        <v>560</v>
      </c>
      <c r="O54" s="25">
        <f>N54*$E$54</f>
        <v>560</v>
      </c>
      <c r="P54" s="55">
        <v>600</v>
      </c>
      <c r="Q54" s="25">
        <f>P54*$E$54</f>
        <v>600</v>
      </c>
      <c r="R54" s="55">
        <v>1000</v>
      </c>
      <c r="S54" s="25">
        <f>R54*$E$54</f>
        <v>1000</v>
      </c>
    </row>
    <row r="55" spans="1:19" x14ac:dyDescent="0.25">
      <c r="A55" s="1">
        <v>37</v>
      </c>
      <c r="B55" s="1" t="s">
        <v>69</v>
      </c>
      <c r="C55" s="4" t="s">
        <v>71</v>
      </c>
      <c r="D55" s="1" t="s">
        <v>1</v>
      </c>
      <c r="E55" s="39">
        <v>41</v>
      </c>
      <c r="F55" s="74">
        <v>240.85</v>
      </c>
      <c r="G55" s="75">
        <f>F55*$E$55</f>
        <v>9874.85</v>
      </c>
      <c r="H55" s="74">
        <v>174.93</v>
      </c>
      <c r="I55" s="75">
        <f>H55*$E$55</f>
        <v>7172.13</v>
      </c>
      <c r="J55" s="74">
        <v>312.04000000000002</v>
      </c>
      <c r="K55" s="75">
        <f>J55*$E$55</f>
        <v>12793.640000000001</v>
      </c>
      <c r="L55" s="55">
        <v>195</v>
      </c>
      <c r="M55" s="25">
        <f>L55*$E$55</f>
        <v>7995</v>
      </c>
      <c r="N55" s="55">
        <v>360</v>
      </c>
      <c r="O55" s="25">
        <f>N55*$E$55</f>
        <v>14760</v>
      </c>
      <c r="P55" s="55">
        <v>260</v>
      </c>
      <c r="Q55" s="25">
        <f>P55*$E$55</f>
        <v>10660</v>
      </c>
      <c r="R55" s="55">
        <v>250</v>
      </c>
      <c r="S55" s="25">
        <f>R55*$E$55</f>
        <v>10250</v>
      </c>
    </row>
    <row r="56" spans="1:19" x14ac:dyDescent="0.25">
      <c r="A56" s="1">
        <v>38</v>
      </c>
      <c r="B56" s="1" t="s">
        <v>70</v>
      </c>
      <c r="C56" s="4" t="s">
        <v>72</v>
      </c>
      <c r="D56" s="1" t="s">
        <v>2</v>
      </c>
      <c r="E56" s="39">
        <v>230</v>
      </c>
      <c r="F56" s="74">
        <v>57.31</v>
      </c>
      <c r="G56" s="75">
        <f>F56*$E$56</f>
        <v>13181.300000000001</v>
      </c>
      <c r="H56" s="74">
        <v>39.76</v>
      </c>
      <c r="I56" s="75">
        <f>H56*$E$56</f>
        <v>9144.7999999999993</v>
      </c>
      <c r="J56" s="74">
        <v>133.72999999999999</v>
      </c>
      <c r="K56" s="75">
        <f>J56*$E$56</f>
        <v>30757.899999999998</v>
      </c>
      <c r="L56" s="55">
        <v>125</v>
      </c>
      <c r="M56" s="25">
        <f>L56*$E$56</f>
        <v>28750</v>
      </c>
      <c r="N56" s="55">
        <v>71.5</v>
      </c>
      <c r="O56" s="25">
        <f>N56*$E$56</f>
        <v>16445</v>
      </c>
      <c r="P56" s="55">
        <v>110</v>
      </c>
      <c r="Q56" s="25">
        <f>P56*$E$56</f>
        <v>25300</v>
      </c>
      <c r="R56" s="55">
        <v>105</v>
      </c>
      <c r="S56" s="25">
        <f>R56*$E$56</f>
        <v>24150</v>
      </c>
    </row>
    <row r="57" spans="1:19" x14ac:dyDescent="0.25">
      <c r="A57" s="1">
        <v>39</v>
      </c>
      <c r="B57" s="1" t="s">
        <v>53</v>
      </c>
      <c r="C57" s="4" t="s">
        <v>59</v>
      </c>
      <c r="D57" s="1" t="s">
        <v>0</v>
      </c>
      <c r="E57" s="39">
        <v>1</v>
      </c>
      <c r="F57" s="74">
        <v>2640</v>
      </c>
      <c r="G57" s="75">
        <f>F57*$E$57</f>
        <v>2640</v>
      </c>
      <c r="H57" s="74">
        <v>7665.62</v>
      </c>
      <c r="I57" s="75">
        <f>H57*$E$57</f>
        <v>7665.62</v>
      </c>
      <c r="J57" s="74">
        <v>13373</v>
      </c>
      <c r="K57" s="75">
        <f>J57*$E$57</f>
        <v>13373</v>
      </c>
      <c r="L57" s="55">
        <v>2000</v>
      </c>
      <c r="M57" s="25">
        <f>L57*$E$57</f>
        <v>2000</v>
      </c>
      <c r="N57" s="55">
        <v>805</v>
      </c>
      <c r="O57" s="25">
        <f>N57*$E$57</f>
        <v>805</v>
      </c>
      <c r="P57" s="55">
        <v>6000</v>
      </c>
      <c r="Q57" s="25">
        <f>P57*$E$57</f>
        <v>6000</v>
      </c>
      <c r="R57" s="55">
        <v>9000</v>
      </c>
      <c r="S57" s="25">
        <f>R57*$E$57</f>
        <v>9000</v>
      </c>
    </row>
    <row r="58" spans="1:19" x14ac:dyDescent="0.25">
      <c r="A58" s="1">
        <v>40</v>
      </c>
      <c r="B58" s="1" t="s">
        <v>7</v>
      </c>
      <c r="C58" s="4" t="s">
        <v>58</v>
      </c>
      <c r="D58" s="1" t="s">
        <v>0</v>
      </c>
      <c r="E58" s="39">
        <v>1</v>
      </c>
      <c r="F58" s="74">
        <v>2160</v>
      </c>
      <c r="G58" s="75">
        <f>F58*$E$58</f>
        <v>2160</v>
      </c>
      <c r="H58" s="74">
        <v>4982.66</v>
      </c>
      <c r="I58" s="75">
        <f>H58*$E$58</f>
        <v>4982.66</v>
      </c>
      <c r="J58" s="74">
        <v>25261</v>
      </c>
      <c r="K58" s="75">
        <f>J58*$E$58</f>
        <v>25261</v>
      </c>
      <c r="L58" s="55">
        <v>1000</v>
      </c>
      <c r="M58" s="25">
        <f>L58*$E$58</f>
        <v>1000</v>
      </c>
      <c r="N58" s="55">
        <v>8850</v>
      </c>
      <c r="O58" s="25">
        <f>N58*$E$58</f>
        <v>8850</v>
      </c>
      <c r="P58" s="55">
        <v>17000</v>
      </c>
      <c r="Q58" s="25">
        <f>P58*$E$58</f>
        <v>17000</v>
      </c>
      <c r="R58" s="55">
        <v>28000</v>
      </c>
      <c r="S58" s="25">
        <f>R58*$E$58</f>
        <v>28000</v>
      </c>
    </row>
    <row r="59" spans="1:19" x14ac:dyDescent="0.25">
      <c r="A59" s="1">
        <v>41</v>
      </c>
      <c r="B59" s="1" t="s">
        <v>54</v>
      </c>
      <c r="C59" s="4" t="s">
        <v>57</v>
      </c>
      <c r="D59" s="1" t="s">
        <v>60</v>
      </c>
      <c r="E59" s="39">
        <v>1</v>
      </c>
      <c r="F59" s="73">
        <v>5000</v>
      </c>
      <c r="G59" s="75">
        <f>F59*$E$59</f>
        <v>5000</v>
      </c>
      <c r="H59" s="73">
        <v>5000</v>
      </c>
      <c r="I59" s="75">
        <f>H59*$E$59</f>
        <v>5000</v>
      </c>
      <c r="J59" s="73">
        <v>5000</v>
      </c>
      <c r="K59" s="75">
        <f>J59*$E$59</f>
        <v>5000</v>
      </c>
      <c r="L59" s="24">
        <v>5000</v>
      </c>
      <c r="M59" s="25">
        <f>L59*$E$59</f>
        <v>5000</v>
      </c>
      <c r="N59" s="24">
        <v>5000</v>
      </c>
      <c r="O59" s="25">
        <f>N59*$E$59</f>
        <v>5000</v>
      </c>
      <c r="P59" s="24">
        <v>5000</v>
      </c>
      <c r="Q59" s="25">
        <f>P59*$E$59</f>
        <v>5000</v>
      </c>
      <c r="R59" s="24">
        <v>5000</v>
      </c>
      <c r="S59" s="25">
        <f>R59*$E$59</f>
        <v>5000</v>
      </c>
    </row>
    <row r="60" spans="1:19" x14ac:dyDescent="0.25">
      <c r="A60" s="1">
        <v>42</v>
      </c>
      <c r="B60" s="1" t="s">
        <v>8</v>
      </c>
      <c r="C60" t="s">
        <v>9</v>
      </c>
      <c r="D60" s="41" t="s">
        <v>60</v>
      </c>
      <c r="E60" s="41">
        <v>1</v>
      </c>
      <c r="F60" s="83">
        <v>16000</v>
      </c>
      <c r="G60" s="83">
        <f>$E$60*F60</f>
        <v>16000</v>
      </c>
      <c r="H60" s="83">
        <v>16000</v>
      </c>
      <c r="I60" s="83">
        <f>$E$60*H60</f>
        <v>16000</v>
      </c>
      <c r="J60" s="83">
        <v>16000</v>
      </c>
      <c r="K60" s="83">
        <f>$E$60*J60</f>
        <v>16000</v>
      </c>
      <c r="L60" s="50">
        <v>16000</v>
      </c>
      <c r="M60" s="50">
        <f>$E$60*L60</f>
        <v>16000</v>
      </c>
      <c r="N60" s="50">
        <v>16000</v>
      </c>
      <c r="O60" s="50">
        <f>$E$60*N60</f>
        <v>16000</v>
      </c>
      <c r="P60" s="50">
        <v>16000</v>
      </c>
      <c r="Q60" s="50">
        <f>$E$60*P60</f>
        <v>16000</v>
      </c>
      <c r="R60" s="50">
        <v>16000</v>
      </c>
      <c r="S60" s="50">
        <f>$E$60*R60</f>
        <v>16000</v>
      </c>
    </row>
    <row r="61" spans="1:19" x14ac:dyDescent="0.25">
      <c r="A61" s="1"/>
      <c r="B61" s="1"/>
      <c r="C61" s="40" t="s">
        <v>82</v>
      </c>
      <c r="D61" s="1"/>
      <c r="E61" s="1"/>
      <c r="F61" s="73"/>
      <c r="G61" s="73">
        <f>SUM(G44:G60)</f>
        <v>86707.010000000009</v>
      </c>
      <c r="H61" s="73"/>
      <c r="I61" s="73">
        <f>SUM(I44:I60)</f>
        <v>65836.039999999994</v>
      </c>
      <c r="J61" s="73"/>
      <c r="K61" s="73">
        <f>SUM(K44:K60)</f>
        <v>161562.70000000001</v>
      </c>
      <c r="L61" s="24"/>
      <c r="M61" s="24">
        <f>SUM(M44:M60)</f>
        <v>78870</v>
      </c>
      <c r="N61" s="24"/>
      <c r="O61" s="24">
        <f>SUM(O44:O60)</f>
        <v>108011.5</v>
      </c>
      <c r="P61" s="24"/>
      <c r="Q61" s="24">
        <f>SUM(Q44:Q60)</f>
        <v>124888</v>
      </c>
      <c r="R61" s="24"/>
      <c r="S61" s="24">
        <f>SUM(S44:S60)</f>
        <v>147130</v>
      </c>
    </row>
    <row r="62" spans="1:19" x14ac:dyDescent="0.25">
      <c r="A62" s="1"/>
      <c r="B62" s="1"/>
      <c r="C62" s="40"/>
      <c r="D62" s="1"/>
      <c r="E62" s="1"/>
      <c r="F62" s="73"/>
      <c r="G62" s="73"/>
      <c r="H62" s="73"/>
      <c r="I62" s="73"/>
      <c r="J62" s="73"/>
      <c r="K62" s="73"/>
      <c r="L62" s="24"/>
      <c r="M62" s="24"/>
      <c r="N62" s="24"/>
      <c r="O62" s="24"/>
      <c r="P62" s="24"/>
      <c r="Q62" s="24"/>
      <c r="R62" s="24"/>
      <c r="S62" s="24"/>
    </row>
    <row r="63" spans="1:19" x14ac:dyDescent="0.25">
      <c r="A63" s="1"/>
      <c r="B63" s="1"/>
      <c r="C63" s="40" t="s">
        <v>83</v>
      </c>
      <c r="D63" s="1"/>
      <c r="E63" s="1"/>
      <c r="F63" s="73"/>
      <c r="G63" s="73">
        <f>IF(G36&lt;G40,SUM(G36+G61),SUM(G40+G61))</f>
        <v>355505.87799999997</v>
      </c>
      <c r="H63" s="73"/>
      <c r="I63" s="73">
        <f>IF(I36&lt;I40,SUM(I36+I61),SUM(I40+I61))</f>
        <v>315950.08999999997</v>
      </c>
      <c r="J63" s="73"/>
      <c r="K63" s="73">
        <f>IF(K36&lt;K40,SUM(K36+K61),SUM(K40+K61))</f>
        <v>607715.41</v>
      </c>
      <c r="L63" s="24"/>
      <c r="M63" s="24">
        <f>IF(M36&lt;M40,SUM(M36+M61),SUM(M40+M61))</f>
        <v>346195</v>
      </c>
      <c r="N63" s="24"/>
      <c r="O63" s="24">
        <f>IF(O36&lt;O40,SUM(O36+O61),SUM(O40+O61))</f>
        <v>391341</v>
      </c>
      <c r="P63" s="24"/>
      <c r="Q63" s="24">
        <f>IF(Q36&lt;Q40,SUM(Q36+Q61),SUM(Q40+Q61))</f>
        <v>419223</v>
      </c>
      <c r="R63" s="24"/>
      <c r="S63" s="73">
        <f>IF(S36&lt;S40,SUM(S36+S61),SUM(S40+S61))</f>
        <v>491200</v>
      </c>
    </row>
    <row r="64" spans="1:19" ht="15.75" thickBot="1" x14ac:dyDescent="0.3">
      <c r="A64" s="1"/>
      <c r="B64" s="1"/>
      <c r="C64" s="4"/>
      <c r="D64" s="1"/>
      <c r="E64" s="1"/>
      <c r="F64" s="73"/>
      <c r="G64" s="75"/>
      <c r="H64" s="73"/>
      <c r="I64" s="75"/>
      <c r="J64" s="66"/>
      <c r="K64" s="66"/>
    </row>
    <row r="65" spans="1:11" ht="15.75" thickBot="1" x14ac:dyDescent="0.3">
      <c r="A65" s="19"/>
      <c r="B65" s="10"/>
      <c r="C65" s="11" t="s">
        <v>5</v>
      </c>
      <c r="D65" s="12"/>
      <c r="E65" s="10"/>
      <c r="F65" s="84"/>
      <c r="G65" s="85"/>
      <c r="H65" s="84"/>
      <c r="I65" s="85"/>
      <c r="J65" s="66"/>
      <c r="K65" s="66"/>
    </row>
    <row r="66" spans="1:11" x14ac:dyDescent="0.25">
      <c r="A66" s="51"/>
      <c r="B66" s="52"/>
      <c r="C66" s="52"/>
      <c r="D66" s="52"/>
      <c r="E66" s="53"/>
      <c r="F66" s="86"/>
      <c r="G66" s="86"/>
      <c r="H66" s="86"/>
      <c r="I66" s="86"/>
      <c r="J66" s="66"/>
      <c r="K66" s="66"/>
    </row>
    <row r="67" spans="1:11" x14ac:dyDescent="0.25">
      <c r="A67" s="13"/>
      <c r="B67" s="5"/>
      <c r="C67" s="5"/>
      <c r="D67" s="5"/>
      <c r="E67" s="5"/>
      <c r="F67" s="87"/>
      <c r="G67" s="87"/>
      <c r="H67" s="87"/>
      <c r="I67" s="87"/>
      <c r="J67" s="66"/>
      <c r="K67" s="66"/>
    </row>
    <row r="68" spans="1:11" x14ac:dyDescent="0.25">
      <c r="F68" s="88"/>
      <c r="G68" s="88"/>
      <c r="H68" s="88"/>
      <c r="I68" s="88"/>
      <c r="J68" s="66"/>
      <c r="K68" s="66"/>
    </row>
  </sheetData>
  <sheetProtection algorithmName="SHA-512" hashValue="KLGGrAxcExQgscrKOQxBENEVZJD/5Bp0DBMt06Ew8IV4C8CGskR2z3LbQH4sQ0QTABfNjpLkAkegwBbSYaDDsg==" saltValue="q+xY2g2XQCCBN9TPqkqLHQ==" spinCount="100000" sheet="1" objects="1" scenarios="1"/>
  <pageMargins left="0.2" right="0.2" top="0.5" bottom="0.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Hampton S_Ericson &amp; Calle Corvo</vt:lpstr>
      <vt:lpstr>'Hampton S_Ericson &amp; Calle Corvo'!Print_Area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Andrews</dc:creator>
  <cp:lastModifiedBy>Matthew Marter</cp:lastModifiedBy>
  <cp:lastPrinted>2020-07-15T19:25:55Z</cp:lastPrinted>
  <dcterms:created xsi:type="dcterms:W3CDTF">2017-12-12T22:36:12Z</dcterms:created>
  <dcterms:modified xsi:type="dcterms:W3CDTF">2025-12-01T19:34:44Z</dcterms:modified>
</cp:coreProperties>
</file>