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SOLICITATIONS &amp; CONTRACTS\25-XXX\25-104 IFB Hampton South  Ericson Drive Intersection and Calle Corvo Drainage Improvements (DPW)\02 - Solicitation Issued\IFB Attachments\"/>
    </mc:Choice>
  </mc:AlternateContent>
  <xr:revisionPtr revIDLastSave="0" documentId="13_ncr:1_{1CD4BFBE-31F7-47B1-883A-739FF27B3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pton S_Ericson &amp; Calle Corvo" sheetId="4" r:id="rId1"/>
  </sheets>
  <definedNames>
    <definedName name="_xlnm.Print_Area" localSheetId="0">'Hampton S_Ericson &amp; Calle Corvo'!$A$1:$G$82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4" l="1"/>
  <c r="G41" i="4"/>
  <c r="G60" i="4"/>
  <c r="G59" i="4"/>
  <c r="G62" i="4"/>
  <c r="G61" i="4"/>
  <c r="G23" i="4" l="1"/>
  <c r="G26" i="4" l="1"/>
  <c r="G36" i="4" l="1"/>
  <c r="I32" i="4" s="1"/>
  <c r="G56" i="4" l="1"/>
  <c r="I52" i="4" s="1"/>
  <c r="G47" i="4" l="1"/>
  <c r="I36" i="4" s="1"/>
  <c r="G48" i="4"/>
  <c r="I37" i="4" s="1"/>
  <c r="G49" i="4"/>
  <c r="I46" i="4" s="1"/>
  <c r="I27" i="4"/>
  <c r="G27" i="4"/>
  <c r="G13" i="4" l="1"/>
  <c r="G14" i="4"/>
  <c r="I55" i="4" l="1"/>
  <c r="G30" i="4" l="1"/>
  <c r="G29" i="4"/>
  <c r="G25" i="4"/>
  <c r="I58" i="4"/>
  <c r="I57" i="4"/>
  <c r="I56" i="4"/>
  <c r="G58" i="4"/>
  <c r="G57" i="4"/>
  <c r="G54" i="4"/>
  <c r="I50" i="4" s="1"/>
  <c r="G53" i="4"/>
  <c r="I49" i="4" s="1"/>
  <c r="G52" i="4"/>
  <c r="I48" i="4" s="1"/>
  <c r="G51" i="4"/>
  <c r="I47" i="4" s="1"/>
  <c r="G50" i="4"/>
  <c r="I35" i="4"/>
  <c r="G46" i="4"/>
  <c r="G37" i="4"/>
  <c r="I33" i="4" s="1"/>
  <c r="G35" i="4"/>
  <c r="I31" i="4" s="1"/>
  <c r="G34" i="4"/>
  <c r="I30" i="4" s="1"/>
  <c r="G33" i="4"/>
  <c r="I29" i="4" s="1"/>
  <c r="G32" i="4"/>
  <c r="I28" i="4" s="1"/>
  <c r="G31" i="4"/>
  <c r="G28" i="4"/>
  <c r="I25" i="4"/>
  <c r="I24" i="4"/>
  <c r="G24" i="4"/>
  <c r="I20" i="4"/>
  <c r="G22" i="4"/>
  <c r="I18" i="4" s="1"/>
  <c r="G21" i="4"/>
  <c r="I17" i="4" s="1"/>
  <c r="G20" i="4"/>
  <c r="I16" i="4" s="1"/>
  <c r="G19" i="4"/>
  <c r="I15" i="4" s="1"/>
  <c r="G18" i="4"/>
  <c r="G17" i="4"/>
  <c r="G16" i="4"/>
  <c r="G15" i="4"/>
  <c r="I14" i="4" l="1"/>
  <c r="I62" i="4" s="1"/>
  <c r="G42" i="4"/>
  <c r="I34" i="4"/>
  <c r="G38" i="4"/>
  <c r="G55" i="4"/>
  <c r="G63" i="4" s="1"/>
  <c r="G65" i="4" l="1"/>
</calcChain>
</file>

<file path=xl/sharedStrings.xml><?xml version="1.0" encoding="utf-8"?>
<sst xmlns="http://schemas.openxmlformats.org/spreadsheetml/2006/main" count="175" uniqueCount="110">
  <si>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</si>
  <si>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</si>
  <si>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</si>
  <si>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</si>
  <si>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</si>
  <si>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</si>
  <si>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</si>
  <si>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</si>
  <si>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</si>
  <si>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</si>
  <si>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</si>
  <si>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</si>
  <si>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</si>
  <si>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LF</t>
  </si>
  <si>
    <t>SF</t>
  </si>
  <si>
    <t>MOBILIZATION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</si>
  <si>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</si>
  <si>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</si>
  <si>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</si>
  <si>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</si>
  <si>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</si>
  <si>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</si>
  <si>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</si>
  <si>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</si>
  <si>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</si>
  <si>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</si>
  <si>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</si>
  <si>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BID FORM for</t>
  </si>
  <si>
    <t xml:space="preserve">IFB: </t>
  </si>
  <si>
    <t>EL PASO COUNTY CONTRACTS &amp; PROCUREMENT DIVISION</t>
  </si>
  <si>
    <t>FORCE ACCOUNT MUST BE INCLUDED IN TOTAL PROJECT PRICE</t>
  </si>
  <si>
    <t>EACH</t>
  </si>
  <si>
    <t>630-00016</t>
  </si>
  <si>
    <t>700-70380</t>
  </si>
  <si>
    <t>F/A EROSION CONTROL</t>
  </si>
  <si>
    <t>Hampton S. / Ericson Dr. &amp; Calle Corvo Drainage Improvement Project</t>
  </si>
  <si>
    <t>100-00000</t>
  </si>
  <si>
    <t>202-00200</t>
  </si>
  <si>
    <t>REMOVAL OF SIDEWALK</t>
  </si>
  <si>
    <t>REMOVAL OF CURB AND GUTTER</t>
  </si>
  <si>
    <t>REMOVAL OF CONCRETE PAVEMENT</t>
  </si>
  <si>
    <t>REMOVAL OF ASPHALT</t>
  </si>
  <si>
    <t>UNCLASSIFIED EXCAVATION</t>
  </si>
  <si>
    <t>RESET FENCE</t>
  </si>
  <si>
    <t>SEEDING (NATIVE)</t>
  </si>
  <si>
    <t>REMOVE TREE (TUBELING)</t>
  </si>
  <si>
    <t>AGGREGATE BASE COURSE (CLASS 6)</t>
  </si>
  <si>
    <t>304-06007</t>
  </si>
  <si>
    <t>214-00201</t>
  </si>
  <si>
    <t>212-00006</t>
  </si>
  <si>
    <t>210-01000</t>
  </si>
  <si>
    <t>203-00000</t>
  </si>
  <si>
    <t>202-00220</t>
  </si>
  <si>
    <t>202-00210</t>
  </si>
  <si>
    <t>202-00203</t>
  </si>
  <si>
    <t>CY</t>
  </si>
  <si>
    <t>AC</t>
  </si>
  <si>
    <t>SY</t>
  </si>
  <si>
    <t>CURB AND GUTTER TYPE 2 (SPECIAL)</t>
  </si>
  <si>
    <t>CURB AND GUTTER TYPE 2 (SECTION I-B)</t>
  </si>
  <si>
    <t>CONCRETE SIDEWALK (SPECIAL)</t>
  </si>
  <si>
    <t>INLET SPECIAL (TYPE R 25 FOOT)</t>
  </si>
  <si>
    <t>48" FLARED END SECTION (RCP)</t>
  </si>
  <si>
    <t>SOIL RIP-RAP (9-INCH)</t>
  </si>
  <si>
    <t>RIPRAP (24-INCH)</t>
  </si>
  <si>
    <t>CONCRETE PAVEMENT (6 INCH)</t>
  </si>
  <si>
    <t>HOT MIX ASPHALT (GRADING SX)(75)(PG 58-28)</t>
  </si>
  <si>
    <t>48-INCH REINFORCED CONCRETE PIPE (CIP)</t>
  </si>
  <si>
    <t>403-34722</t>
  </si>
  <si>
    <t>412-00600</t>
  </si>
  <si>
    <t>506-00224</t>
  </si>
  <si>
    <t>506-00409</t>
  </si>
  <si>
    <t>603-01485</t>
  </si>
  <si>
    <t>603-05048</t>
  </si>
  <si>
    <t>604-19000</t>
  </si>
  <si>
    <t>608-00005</t>
  </si>
  <si>
    <t>609-21010</t>
  </si>
  <si>
    <t>609-21900</t>
  </si>
  <si>
    <t>625-99999</t>
  </si>
  <si>
    <t>700-70310</t>
  </si>
  <si>
    <t>700-70530</t>
  </si>
  <si>
    <t>F/A DRAINAGE IMPROVEMENT</t>
  </si>
  <si>
    <t>F/A LANDSCAPE REMOVAL AND RESTORATION</t>
  </si>
  <si>
    <t>TRAFFIC CONTROL</t>
  </si>
  <si>
    <t>AS-BUILT SURVEYING</t>
  </si>
  <si>
    <t>F/A</t>
  </si>
  <si>
    <t>202-00035</t>
  </si>
  <si>
    <t>210-00010</t>
  </si>
  <si>
    <t>506-00030</t>
  </si>
  <si>
    <t>SOIL RIPRAP (9-INCH)</t>
  </si>
  <si>
    <t>GROUTED RIPRAP (18 INCH)</t>
  </si>
  <si>
    <t>RESET FENCE AND GATE</t>
  </si>
  <si>
    <t>RESET MAILBOX STRUCTURE</t>
  </si>
  <si>
    <t>REMOVAL OF PIPE</t>
  </si>
  <si>
    <t>603-01125</t>
  </si>
  <si>
    <t>603-77001</t>
  </si>
  <si>
    <t>12-INCH REINFORCED CONCRETE PIPE (CIP)</t>
  </si>
  <si>
    <t>CULVERT HEADWALL (3-SIDED CULVERT)(TYPE 1)</t>
  </si>
  <si>
    <t>Site 1:</t>
  </si>
  <si>
    <t>Hampton S. / Ericson Dr.</t>
  </si>
  <si>
    <t>Site 2:</t>
  </si>
  <si>
    <t>Calle Corvo</t>
  </si>
  <si>
    <t>Site 1 TOTAL</t>
  </si>
  <si>
    <t>11a</t>
  </si>
  <si>
    <t xml:space="preserve">      Bid Alternative #1</t>
  </si>
  <si>
    <t>Site 1 TOTAL (w/Bid Alternative #1)</t>
  </si>
  <si>
    <t>12a</t>
  </si>
  <si>
    <t>Site 2 TOTAL</t>
  </si>
  <si>
    <t>PROJECT TOTAL</t>
  </si>
  <si>
    <t>25-104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</si>
</sst>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center" vertical="center"/>
    </xf>
    <xf numFmtId="0" fontId="17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4" fontId="4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4" fontId="4" fillId="0" borderId="9" xfId="0" applyNumberFormat="1" applyFont="1" applyBorder="1" applyAlignment="1">
      <alignment horizontal="center" vertical="center"/>
    </xf>
    <xf numFmtId="44" fontId="1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4" fontId="4" fillId="0" borderId="10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1" xfId="0" applyFont="1" applyBorder="1"/>
    <xf numFmtId="0" fontId="0" fillId="0" borderId="2" xfId="0" applyBorder="1"/>
    <xf numFmtId="0" fontId="18" fillId="0" borderId="11" xfId="0" applyFont="1" applyBorder="1" applyAlignment="1">
      <alignment horizontal="left"/>
    </xf>
    <xf numFmtId="44" fontId="1" fillId="0" borderId="3" xfId="0" applyNumberFormat="1" applyFont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44" fontId="4" fillId="3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center"/>
    </xf>
    <xf numFmtId="0" fontId="17" fillId="0" borderId="14" xfId="0" applyFont="1" applyBorder="1"/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Protection="1"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80"/>
  <sheetViews>
    <sheetView tabSelected="1" zoomScaleNormal="100" workbookViewId="0">
      <selection activeCell="H12" sqref="H12:J12"/>
    </sheetView>
  </sheetViews>
  <sheetFormatPr defaultColWidth="9.140625" defaultRowHeight="15" x14ac:dyDescent="0.25"/>
  <cols>
    <col min="1" max="1" width="9.140625" style="51"/>
    <col min="2" max="2" width="11.7109375" customWidth="1"/>
    <col min="3" max="3" width="66.28515625" customWidth="1"/>
    <col min="4" max="4" width="8" bestFit="1" customWidth="1"/>
    <col min="5" max="5" width="7.5703125" style="37" customWidth="1"/>
    <col min="6" max="6" width="12.42578125" style="68" bestFit="1" customWidth="1"/>
    <col min="7" max="7" width="12.28515625" style="68" bestFit="1" customWidth="1"/>
    <col min="9" max="9" width="11.5703125" hidden="1" customWidth="1"/>
    <col min="11" max="11" width="62.28515625" bestFit="1" customWidth="1"/>
    <col min="14" max="14" width="11.28515625" bestFit="1" customWidth="1"/>
    <col min="15" max="15" width="12.28515625" bestFit="1" customWidth="1"/>
  </cols>
  <sheetData>
    <row r="1" spans="1:15" s="39" customFormat="1" ht="15.75" x14ac:dyDescent="0.25">
      <c r="A1" s="38" t="s">
        <v>28</v>
      </c>
      <c r="B1" s="38" t="s">
        <v>109</v>
      </c>
      <c r="C1" s="61"/>
      <c r="D1" s="105"/>
      <c r="E1" s="105"/>
      <c r="F1" s="103"/>
      <c r="G1" s="104"/>
      <c r="I1" s="40"/>
      <c r="J1" s="41"/>
      <c r="K1" s="41"/>
      <c r="L1" s="41"/>
      <c r="M1" s="41"/>
      <c r="N1" s="42"/>
      <c r="O1" s="42"/>
    </row>
    <row r="2" spans="1:15" x14ac:dyDescent="0.25">
      <c r="A2" s="49"/>
      <c r="B2" s="36"/>
      <c r="C2" s="36"/>
      <c r="F2" s="62"/>
      <c r="G2" s="63"/>
      <c r="I2" s="13"/>
      <c r="J2" s="14"/>
      <c r="K2" s="14"/>
      <c r="L2" s="5"/>
      <c r="M2" s="5"/>
      <c r="N2" s="11"/>
      <c r="O2" s="11"/>
    </row>
    <row r="3" spans="1:15" s="39" customFormat="1" ht="15.75" x14ac:dyDescent="0.25">
      <c r="A3" s="100" t="s">
        <v>29</v>
      </c>
      <c r="B3" s="100"/>
      <c r="C3" s="100"/>
      <c r="D3" s="100"/>
      <c r="E3" s="100"/>
      <c r="F3" s="100"/>
      <c r="G3" s="100"/>
      <c r="I3" s="43"/>
      <c r="J3" s="44"/>
      <c r="K3" s="45"/>
      <c r="L3" s="44"/>
      <c r="M3" s="46"/>
      <c r="N3" s="47"/>
      <c r="O3" s="48"/>
    </row>
    <row r="4" spans="1:15" ht="15.75" x14ac:dyDescent="0.25">
      <c r="A4" s="101" t="s">
        <v>27</v>
      </c>
      <c r="B4" s="101"/>
      <c r="C4" s="101"/>
      <c r="D4" s="101"/>
      <c r="E4" s="101"/>
      <c r="F4" s="101"/>
      <c r="G4" s="101"/>
      <c r="I4" s="6"/>
      <c r="J4" s="15"/>
      <c r="K4" s="16"/>
      <c r="L4" s="15"/>
      <c r="M4" s="17"/>
      <c r="N4" s="18"/>
      <c r="O4" s="7"/>
    </row>
    <row r="5" spans="1:15" ht="15.75" x14ac:dyDescent="0.25">
      <c r="A5" s="102" t="s">
        <v>35</v>
      </c>
      <c r="B5" s="102"/>
      <c r="C5" s="102"/>
      <c r="D5" s="102"/>
      <c r="E5" s="102"/>
      <c r="F5" s="102"/>
      <c r="G5" s="102"/>
      <c r="I5" s="6"/>
      <c r="J5" s="15"/>
      <c r="K5" s="16"/>
      <c r="L5" s="15"/>
      <c r="M5" s="17"/>
      <c r="N5" s="18"/>
      <c r="O5" s="7"/>
    </row>
    <row r="6" spans="1:15" x14ac:dyDescent="0.25">
      <c r="A6" s="22"/>
      <c r="B6" s="20"/>
      <c r="C6" s="20"/>
      <c r="D6" s="20"/>
      <c r="E6" s="20"/>
      <c r="F6" s="21"/>
      <c r="G6" s="21"/>
      <c r="I6" s="6"/>
      <c r="J6" s="8"/>
      <c r="K6" s="9"/>
      <c r="L6" s="8"/>
      <c r="M6" s="10"/>
      <c r="N6" s="11"/>
      <c r="O6" s="7"/>
    </row>
    <row r="7" spans="1:15" x14ac:dyDescent="0.25">
      <c r="A7" s="52" t="s">
        <v>0</v>
      </c>
      <c r="B7" s="53"/>
      <c r="C7" s="54"/>
      <c r="D7" s="54"/>
      <c r="E7" s="53"/>
      <c r="F7" s="21"/>
      <c r="G7" s="21"/>
      <c r="I7" s="55"/>
      <c r="J7" s="56"/>
      <c r="K7" s="57"/>
      <c r="L7" s="56"/>
      <c r="M7" s="58"/>
      <c r="N7" s="59"/>
      <c r="O7" s="60"/>
    </row>
    <row r="8" spans="1:15" x14ac:dyDescent="0.25">
      <c r="A8" s="22"/>
      <c r="B8" s="19"/>
      <c r="C8" s="19"/>
      <c r="D8" s="19"/>
      <c r="E8" s="19"/>
      <c r="F8" s="23"/>
      <c r="G8" s="23"/>
      <c r="I8" s="34"/>
      <c r="J8" s="8"/>
      <c r="K8" s="9"/>
      <c r="L8" s="8"/>
      <c r="M8" s="10"/>
      <c r="N8" s="11"/>
      <c r="O8" s="7"/>
    </row>
    <row r="9" spans="1:15" x14ac:dyDescent="0.25">
      <c r="A9" s="24" t="s">
        <v>1</v>
      </c>
      <c r="B9" s="24" t="s">
        <v>2</v>
      </c>
      <c r="C9" s="24" t="s">
        <v>2</v>
      </c>
      <c r="D9" s="24" t="s">
        <v>3</v>
      </c>
      <c r="E9" s="24" t="s">
        <v>4</v>
      </c>
      <c r="F9" s="64" t="s">
        <v>5</v>
      </c>
      <c r="G9" s="64" t="s">
        <v>6</v>
      </c>
      <c r="I9" s="34"/>
      <c r="J9" s="8"/>
      <c r="K9" s="9"/>
      <c r="L9" s="8"/>
      <c r="M9" s="10"/>
      <c r="N9" s="11"/>
      <c r="O9" s="7"/>
    </row>
    <row r="10" spans="1:15" x14ac:dyDescent="0.25">
      <c r="A10" s="24" t="s">
        <v>7</v>
      </c>
      <c r="B10" s="24" t="s">
        <v>7</v>
      </c>
      <c r="C10" s="24" t="s">
        <v>8</v>
      </c>
      <c r="D10" s="24" t="s">
        <v>9</v>
      </c>
      <c r="E10" s="24" t="s">
        <v>10</v>
      </c>
      <c r="F10" s="64" t="s">
        <v>11</v>
      </c>
      <c r="G10" s="64" t="s">
        <v>11</v>
      </c>
      <c r="I10" s="34"/>
      <c r="J10" s="8"/>
      <c r="K10" s="9"/>
      <c r="L10" s="8"/>
      <c r="M10" s="10"/>
      <c r="N10" s="11"/>
      <c r="O10" s="7"/>
    </row>
    <row r="11" spans="1:15" ht="20.45" customHeight="1" x14ac:dyDescent="0.25">
      <c r="A11" s="24"/>
      <c r="B11" s="71" t="s">
        <v>98</v>
      </c>
      <c r="C11" s="72" t="s">
        <v>99</v>
      </c>
      <c r="D11" s="24"/>
      <c r="E11" s="24"/>
      <c r="F11" s="64"/>
      <c r="G11" s="64"/>
      <c r="I11" s="34"/>
      <c r="J11" s="8"/>
      <c r="K11" s="9"/>
      <c r="L11" s="8"/>
      <c r="M11" s="10"/>
      <c r="N11" s="11"/>
      <c r="O11" s="7"/>
    </row>
    <row r="12" spans="1:15" ht="8.4499999999999993" customHeight="1" x14ac:dyDescent="0.25">
      <c r="A12" s="24"/>
      <c r="B12" s="70"/>
      <c r="C12" s="24"/>
      <c r="D12" s="24"/>
      <c r="E12" s="24"/>
      <c r="F12" s="64"/>
      <c r="G12" s="64"/>
      <c r="I12" s="34"/>
      <c r="J12" s="8"/>
      <c r="K12" s="9"/>
      <c r="L12" s="8"/>
      <c r="M12" s="10"/>
      <c r="N12" s="11"/>
      <c r="O12" s="7"/>
    </row>
    <row r="13" spans="1:15" x14ac:dyDescent="0.25">
      <c r="A13" s="1">
        <v>1</v>
      </c>
      <c r="B13" s="1" t="s">
        <v>36</v>
      </c>
      <c r="C13" s="4" t="s">
        <v>15</v>
      </c>
      <c r="D13" s="1" t="s">
        <v>12</v>
      </c>
      <c r="E13" s="1">
        <v>1</v>
      </c>
      <c r="F13" s="98"/>
      <c r="G13" s="65">
        <f t="shared" ref="G13:G49" si="0">F13*E13</f>
        <v>0</v>
      </c>
      <c r="I13" s="34"/>
      <c r="J13" s="8"/>
      <c r="K13" s="9"/>
      <c r="L13" s="8"/>
      <c r="M13" s="12"/>
      <c r="N13" s="11"/>
      <c r="O13" s="7"/>
    </row>
    <row r="14" spans="1:15" x14ac:dyDescent="0.25">
      <c r="A14" s="1">
        <v>2</v>
      </c>
      <c r="B14" s="1" t="s">
        <v>37</v>
      </c>
      <c r="C14" s="4" t="s">
        <v>38</v>
      </c>
      <c r="D14" s="1" t="s">
        <v>57</v>
      </c>
      <c r="E14" s="1">
        <v>40</v>
      </c>
      <c r="F14" s="98"/>
      <c r="G14" s="65">
        <f t="shared" si="0"/>
        <v>0</v>
      </c>
      <c r="I14" s="34">
        <f>G17</f>
        <v>0</v>
      </c>
      <c r="J14" s="8"/>
      <c r="K14" s="9"/>
      <c r="L14" s="8"/>
      <c r="M14" s="10"/>
      <c r="N14" s="11"/>
      <c r="O14" s="7"/>
    </row>
    <row r="15" spans="1:15" x14ac:dyDescent="0.25">
      <c r="A15" s="1">
        <v>3</v>
      </c>
      <c r="B15" s="1" t="s">
        <v>54</v>
      </c>
      <c r="C15" s="4" t="s">
        <v>39</v>
      </c>
      <c r="D15" s="1" t="s">
        <v>13</v>
      </c>
      <c r="E15" s="1">
        <v>65</v>
      </c>
      <c r="F15" s="98"/>
      <c r="G15" s="65">
        <f>F15*E15</f>
        <v>0</v>
      </c>
      <c r="I15" s="34">
        <f t="shared" ref="I15:I18" si="1">G19</f>
        <v>0</v>
      </c>
      <c r="J15" s="8"/>
      <c r="K15" s="9"/>
      <c r="L15" s="8"/>
      <c r="M15" s="10"/>
      <c r="N15" s="11"/>
      <c r="O15" s="7"/>
    </row>
    <row r="16" spans="1:15" x14ac:dyDescent="0.25">
      <c r="A16" s="1">
        <v>4</v>
      </c>
      <c r="B16" s="1" t="s">
        <v>53</v>
      </c>
      <c r="C16" s="4" t="s">
        <v>40</v>
      </c>
      <c r="D16" s="1" t="s">
        <v>57</v>
      </c>
      <c r="E16" s="1">
        <v>25</v>
      </c>
      <c r="F16" s="98"/>
      <c r="G16" s="65">
        <f t="shared" si="0"/>
        <v>0</v>
      </c>
      <c r="I16" s="34">
        <f t="shared" si="1"/>
        <v>0</v>
      </c>
      <c r="J16" s="8"/>
      <c r="K16" s="9"/>
      <c r="L16" s="8"/>
      <c r="M16" s="10"/>
    </row>
    <row r="17" spans="1:15" x14ac:dyDescent="0.25">
      <c r="A17" s="1">
        <v>5</v>
      </c>
      <c r="B17" s="1" t="s">
        <v>52</v>
      </c>
      <c r="C17" s="4" t="s">
        <v>41</v>
      </c>
      <c r="D17" s="1" t="s">
        <v>57</v>
      </c>
      <c r="E17" s="1">
        <v>40</v>
      </c>
      <c r="F17" s="98"/>
      <c r="G17" s="65">
        <f t="shared" si="0"/>
        <v>0</v>
      </c>
      <c r="I17" s="34">
        <f t="shared" si="1"/>
        <v>0</v>
      </c>
      <c r="J17" s="8"/>
      <c r="K17" s="9"/>
      <c r="L17" s="8"/>
      <c r="M17" s="10"/>
    </row>
    <row r="18" spans="1:15" x14ac:dyDescent="0.25">
      <c r="A18" s="1">
        <v>6</v>
      </c>
      <c r="B18" s="1" t="s">
        <v>51</v>
      </c>
      <c r="C18" s="4" t="s">
        <v>42</v>
      </c>
      <c r="D18" s="1" t="s">
        <v>55</v>
      </c>
      <c r="E18" s="1">
        <v>30</v>
      </c>
      <c r="F18" s="98"/>
      <c r="G18" s="65">
        <f t="shared" si="0"/>
        <v>0</v>
      </c>
      <c r="I18" s="34">
        <f t="shared" si="1"/>
        <v>0</v>
      </c>
      <c r="J18" s="8"/>
      <c r="K18" s="9"/>
      <c r="L18" s="8"/>
      <c r="M18" s="10"/>
    </row>
    <row r="19" spans="1:15" x14ac:dyDescent="0.25">
      <c r="A19" s="1">
        <v>7</v>
      </c>
      <c r="B19" s="1" t="s">
        <v>50</v>
      </c>
      <c r="C19" s="4" t="s">
        <v>43</v>
      </c>
      <c r="D19" s="1" t="s">
        <v>13</v>
      </c>
      <c r="E19" s="1">
        <v>150</v>
      </c>
      <c r="F19" s="98"/>
      <c r="G19" s="65">
        <f t="shared" si="0"/>
        <v>0</v>
      </c>
      <c r="I19" s="34"/>
      <c r="J19" s="8"/>
      <c r="K19" s="9"/>
      <c r="L19" s="8"/>
      <c r="M19" s="10"/>
      <c r="N19" s="11"/>
      <c r="O19" s="7"/>
    </row>
    <row r="20" spans="1:15" x14ac:dyDescent="0.25">
      <c r="A20" s="1">
        <v>8</v>
      </c>
      <c r="B20" s="1" t="s">
        <v>49</v>
      </c>
      <c r="C20" s="4" t="s">
        <v>44</v>
      </c>
      <c r="D20" s="1" t="s">
        <v>56</v>
      </c>
      <c r="E20" s="1">
        <v>0.1</v>
      </c>
      <c r="F20" s="98"/>
      <c r="G20" s="65">
        <f t="shared" si="0"/>
        <v>0</v>
      </c>
      <c r="I20" s="34" t="e">
        <f>#REF!</f>
        <v>#REF!</v>
      </c>
      <c r="J20" s="8"/>
      <c r="K20" s="9"/>
      <c r="L20" s="8"/>
      <c r="M20" s="12"/>
      <c r="N20" s="11"/>
      <c r="O20" s="7"/>
    </row>
    <row r="21" spans="1:15" x14ac:dyDescent="0.25">
      <c r="A21" s="1">
        <v>9</v>
      </c>
      <c r="B21" s="1" t="s">
        <v>48</v>
      </c>
      <c r="C21" s="4" t="s">
        <v>45</v>
      </c>
      <c r="D21" s="1" t="s">
        <v>31</v>
      </c>
      <c r="E21" s="1">
        <v>1</v>
      </c>
      <c r="F21" s="98"/>
      <c r="G21" s="65">
        <f t="shared" si="0"/>
        <v>0</v>
      </c>
      <c r="I21" s="35"/>
    </row>
    <row r="22" spans="1:15" x14ac:dyDescent="0.25">
      <c r="A22" s="1">
        <v>10</v>
      </c>
      <c r="B22" s="1" t="s">
        <v>47</v>
      </c>
      <c r="C22" s="4" t="s">
        <v>46</v>
      </c>
      <c r="D22" s="1" t="s">
        <v>55</v>
      </c>
      <c r="E22" s="1">
        <v>77</v>
      </c>
      <c r="F22" s="98"/>
      <c r="G22" s="65">
        <f t="shared" si="0"/>
        <v>0</v>
      </c>
      <c r="I22" s="29"/>
      <c r="J22" s="8"/>
      <c r="K22" s="30"/>
      <c r="L22" s="8"/>
      <c r="M22" s="31"/>
      <c r="N22" s="32"/>
      <c r="O22" s="33"/>
    </row>
    <row r="23" spans="1:15" x14ac:dyDescent="0.25">
      <c r="A23" s="1">
        <v>11</v>
      </c>
      <c r="B23" s="1" t="s">
        <v>68</v>
      </c>
      <c r="C23" s="4" t="s">
        <v>66</v>
      </c>
      <c r="D23" s="1" t="s">
        <v>57</v>
      </c>
      <c r="E23" s="1">
        <v>120</v>
      </c>
      <c r="F23" s="98"/>
      <c r="G23" s="65">
        <f t="shared" si="0"/>
        <v>0</v>
      </c>
      <c r="I23" s="34"/>
      <c r="J23" s="8"/>
      <c r="K23" s="9"/>
      <c r="L23" s="8"/>
      <c r="M23" s="10"/>
      <c r="N23" s="11"/>
      <c r="O23" s="7"/>
    </row>
    <row r="24" spans="1:15" x14ac:dyDescent="0.25">
      <c r="A24" s="1">
        <v>12</v>
      </c>
      <c r="B24" s="1" t="s">
        <v>69</v>
      </c>
      <c r="C24" s="4" t="s">
        <v>65</v>
      </c>
      <c r="D24" s="1" t="s">
        <v>57</v>
      </c>
      <c r="E24" s="1">
        <v>65</v>
      </c>
      <c r="F24" s="98"/>
      <c r="G24" s="65">
        <f t="shared" si="0"/>
        <v>0</v>
      </c>
      <c r="I24" s="34" t="e">
        <f>#REF!</f>
        <v>#REF!</v>
      </c>
      <c r="J24" s="8"/>
      <c r="K24" s="9"/>
      <c r="L24" s="8"/>
      <c r="M24" s="10"/>
      <c r="N24" s="11"/>
      <c r="O24" s="7"/>
    </row>
    <row r="25" spans="1:15" x14ac:dyDescent="0.25">
      <c r="A25" s="1">
        <v>13</v>
      </c>
      <c r="B25" s="1" t="s">
        <v>70</v>
      </c>
      <c r="C25" s="4" t="s">
        <v>64</v>
      </c>
      <c r="D25" s="1" t="s">
        <v>55</v>
      </c>
      <c r="E25" s="1">
        <v>3</v>
      </c>
      <c r="F25" s="98"/>
      <c r="G25" s="65">
        <f t="shared" si="0"/>
        <v>0</v>
      </c>
      <c r="I25" s="34" t="e">
        <f>#REF!</f>
        <v>#REF!</v>
      </c>
      <c r="J25" s="8"/>
      <c r="K25" s="9"/>
      <c r="L25" s="8"/>
      <c r="M25" s="10"/>
      <c r="N25" s="11"/>
      <c r="O25" s="7"/>
    </row>
    <row r="26" spans="1:15" x14ac:dyDescent="0.25">
      <c r="A26" s="1">
        <v>14</v>
      </c>
      <c r="B26" s="1" t="s">
        <v>71</v>
      </c>
      <c r="C26" s="4" t="s">
        <v>63</v>
      </c>
      <c r="D26" s="1" t="s">
        <v>55</v>
      </c>
      <c r="E26" s="1">
        <v>120</v>
      </c>
      <c r="F26" s="98"/>
      <c r="G26" s="65">
        <f t="shared" si="0"/>
        <v>0</v>
      </c>
      <c r="I26" s="34"/>
      <c r="J26" s="8"/>
      <c r="K26" s="9"/>
      <c r="L26" s="8"/>
      <c r="M26" s="10"/>
      <c r="N26" s="11"/>
      <c r="O26" s="7"/>
    </row>
    <row r="27" spans="1:15" x14ac:dyDescent="0.25">
      <c r="A27" s="1">
        <v>15</v>
      </c>
      <c r="B27" s="1" t="s">
        <v>72</v>
      </c>
      <c r="C27" s="4" t="s">
        <v>67</v>
      </c>
      <c r="D27" s="1" t="s">
        <v>13</v>
      </c>
      <c r="E27" s="1">
        <v>119</v>
      </c>
      <c r="F27" s="98"/>
      <c r="G27" s="65">
        <f t="shared" si="0"/>
        <v>0</v>
      </c>
      <c r="I27" s="34" t="e">
        <f>#REF!</f>
        <v>#REF!</v>
      </c>
      <c r="J27" s="8"/>
      <c r="K27" s="9"/>
      <c r="L27" s="8"/>
      <c r="M27" s="10"/>
      <c r="N27" s="11"/>
      <c r="O27" s="7"/>
    </row>
    <row r="28" spans="1:15" x14ac:dyDescent="0.25">
      <c r="A28" s="1">
        <v>16</v>
      </c>
      <c r="B28" s="1" t="s">
        <v>73</v>
      </c>
      <c r="C28" s="4" t="s">
        <v>62</v>
      </c>
      <c r="D28" s="1" t="s">
        <v>31</v>
      </c>
      <c r="E28" s="1">
        <v>1</v>
      </c>
      <c r="F28" s="98"/>
      <c r="G28" s="65">
        <f t="shared" si="0"/>
        <v>0</v>
      </c>
      <c r="I28" s="34">
        <f t="shared" ref="I28:I50" si="2">G32</f>
        <v>0</v>
      </c>
      <c r="J28" s="14"/>
      <c r="K28" s="14"/>
      <c r="L28" s="14"/>
      <c r="M28" s="14"/>
      <c r="N28" s="11"/>
      <c r="O28" s="11"/>
    </row>
    <row r="29" spans="1:15" x14ac:dyDescent="0.25">
      <c r="A29" s="1">
        <v>17</v>
      </c>
      <c r="B29" s="1" t="s">
        <v>74</v>
      </c>
      <c r="C29" s="4" t="s">
        <v>61</v>
      </c>
      <c r="D29" s="1" t="s">
        <v>31</v>
      </c>
      <c r="E29" s="1">
        <v>1</v>
      </c>
      <c r="F29" s="98"/>
      <c r="G29" s="65">
        <f t="shared" si="0"/>
        <v>0</v>
      </c>
      <c r="I29" s="34">
        <f t="shared" si="2"/>
        <v>0</v>
      </c>
    </row>
    <row r="30" spans="1:15" x14ac:dyDescent="0.25">
      <c r="A30" s="1">
        <v>18</v>
      </c>
      <c r="B30" s="1" t="s">
        <v>75</v>
      </c>
      <c r="C30" s="4" t="s">
        <v>60</v>
      </c>
      <c r="D30" s="1" t="s">
        <v>57</v>
      </c>
      <c r="E30" s="1">
        <v>20</v>
      </c>
      <c r="F30" s="98"/>
      <c r="G30" s="65">
        <f t="shared" si="0"/>
        <v>0</v>
      </c>
      <c r="I30" s="34">
        <f t="shared" si="2"/>
        <v>0</v>
      </c>
    </row>
    <row r="31" spans="1:15" x14ac:dyDescent="0.25">
      <c r="A31" s="1">
        <v>19</v>
      </c>
      <c r="B31" s="1" t="s">
        <v>76</v>
      </c>
      <c r="C31" s="4" t="s">
        <v>59</v>
      </c>
      <c r="D31" s="1" t="s">
        <v>13</v>
      </c>
      <c r="E31" s="1">
        <v>15</v>
      </c>
      <c r="F31" s="98"/>
      <c r="G31" s="65">
        <f t="shared" si="0"/>
        <v>0</v>
      </c>
      <c r="I31" s="34">
        <f t="shared" si="2"/>
        <v>10000</v>
      </c>
    </row>
    <row r="32" spans="1:15" x14ac:dyDescent="0.25">
      <c r="A32" s="1">
        <v>20</v>
      </c>
      <c r="B32" s="1" t="s">
        <v>77</v>
      </c>
      <c r="C32" s="4" t="s">
        <v>58</v>
      </c>
      <c r="D32" s="1" t="s">
        <v>13</v>
      </c>
      <c r="E32" s="1">
        <v>45</v>
      </c>
      <c r="F32" s="98"/>
      <c r="G32" s="65">
        <f>F32*E32</f>
        <v>0</v>
      </c>
      <c r="I32" s="34">
        <f t="shared" si="2"/>
        <v>40000</v>
      </c>
    </row>
    <row r="33" spans="1:9" x14ac:dyDescent="0.25">
      <c r="A33" s="1">
        <v>21</v>
      </c>
      <c r="B33" s="1" t="s">
        <v>78</v>
      </c>
      <c r="C33" s="4" t="s">
        <v>84</v>
      </c>
      <c r="D33" s="1" t="s">
        <v>12</v>
      </c>
      <c r="E33" s="1">
        <v>1</v>
      </c>
      <c r="F33" s="98"/>
      <c r="G33" s="65">
        <f t="shared" si="0"/>
        <v>0</v>
      </c>
      <c r="I33" s="34">
        <f t="shared" si="2"/>
        <v>40000</v>
      </c>
    </row>
    <row r="34" spans="1:9" x14ac:dyDescent="0.25">
      <c r="A34" s="1">
        <v>22</v>
      </c>
      <c r="B34" s="1" t="s">
        <v>32</v>
      </c>
      <c r="C34" s="4" t="s">
        <v>83</v>
      </c>
      <c r="D34" s="1" t="s">
        <v>12</v>
      </c>
      <c r="E34" s="1">
        <v>1</v>
      </c>
      <c r="F34" s="98"/>
      <c r="G34" s="65">
        <f t="shared" si="0"/>
        <v>0</v>
      </c>
      <c r="I34" s="34">
        <f>G46</f>
        <v>0</v>
      </c>
    </row>
    <row r="35" spans="1:9" x14ac:dyDescent="0.25">
      <c r="A35" s="1">
        <v>23</v>
      </c>
      <c r="B35" s="1" t="s">
        <v>79</v>
      </c>
      <c r="C35" s="4" t="s">
        <v>82</v>
      </c>
      <c r="D35" s="1" t="s">
        <v>85</v>
      </c>
      <c r="E35" s="1">
        <v>1</v>
      </c>
      <c r="F35" s="64">
        <v>10000</v>
      </c>
      <c r="G35" s="65">
        <f t="shared" si="0"/>
        <v>10000</v>
      </c>
      <c r="I35" s="34" t="e">
        <f>#REF!</f>
        <v>#REF!</v>
      </c>
    </row>
    <row r="36" spans="1:9" x14ac:dyDescent="0.25">
      <c r="A36" s="1">
        <v>24</v>
      </c>
      <c r="B36" s="1" t="s">
        <v>80</v>
      </c>
      <c r="C36" s="4" t="s">
        <v>81</v>
      </c>
      <c r="D36" s="1" t="s">
        <v>85</v>
      </c>
      <c r="E36" s="1">
        <v>1</v>
      </c>
      <c r="F36" s="64">
        <v>40000</v>
      </c>
      <c r="G36" s="65">
        <f t="shared" si="0"/>
        <v>40000</v>
      </c>
      <c r="I36" s="34">
        <f>G47</f>
        <v>0</v>
      </c>
    </row>
    <row r="37" spans="1:9" ht="15.75" thickBot="1" x14ac:dyDescent="0.3">
      <c r="A37" s="1">
        <v>25</v>
      </c>
      <c r="B37" s="1" t="s">
        <v>33</v>
      </c>
      <c r="C37" s="4" t="s">
        <v>34</v>
      </c>
      <c r="D37" s="1" t="s">
        <v>85</v>
      </c>
      <c r="E37" s="1">
        <v>1</v>
      </c>
      <c r="F37" s="64">
        <v>40000</v>
      </c>
      <c r="G37" s="65">
        <f t="shared" si="0"/>
        <v>40000</v>
      </c>
      <c r="I37" s="34">
        <f>G48</f>
        <v>0</v>
      </c>
    </row>
    <row r="38" spans="1:9" x14ac:dyDescent="0.25">
      <c r="A38" s="82"/>
      <c r="B38" s="82"/>
      <c r="C38" s="83" t="s">
        <v>102</v>
      </c>
      <c r="D38" s="82"/>
      <c r="E38" s="82"/>
      <c r="F38" s="66"/>
      <c r="G38" s="84">
        <f>SUM(G13:G37)</f>
        <v>90000</v>
      </c>
      <c r="I38" s="34"/>
    </row>
    <row r="39" spans="1:9" x14ac:dyDescent="0.25">
      <c r="A39" s="90" t="s">
        <v>104</v>
      </c>
      <c r="B39" s="85"/>
      <c r="C39" s="89"/>
      <c r="D39" s="86"/>
      <c r="E39" s="87"/>
      <c r="F39" s="88"/>
      <c r="G39" s="88"/>
      <c r="I39" s="34"/>
    </row>
    <row r="40" spans="1:9" x14ac:dyDescent="0.25">
      <c r="A40" s="1" t="s">
        <v>103</v>
      </c>
      <c r="B40" s="1" t="s">
        <v>68</v>
      </c>
      <c r="C40" s="4" t="s">
        <v>66</v>
      </c>
      <c r="D40" s="1" t="s">
        <v>57</v>
      </c>
      <c r="E40" s="1">
        <v>40</v>
      </c>
      <c r="F40" s="99"/>
      <c r="G40" s="65">
        <f t="shared" ref="G40:G41" si="3">F40*E40</f>
        <v>0</v>
      </c>
      <c r="I40" s="34"/>
    </row>
    <row r="41" spans="1:9" x14ac:dyDescent="0.25">
      <c r="A41" s="1" t="s">
        <v>106</v>
      </c>
      <c r="B41" s="1" t="s">
        <v>69</v>
      </c>
      <c r="C41" s="4" t="s">
        <v>65</v>
      </c>
      <c r="D41" s="1" t="s">
        <v>57</v>
      </c>
      <c r="E41" s="1">
        <v>145</v>
      </c>
      <c r="F41" s="98"/>
      <c r="G41" s="65">
        <f t="shared" si="3"/>
        <v>0</v>
      </c>
      <c r="I41" s="34"/>
    </row>
    <row r="42" spans="1:9" x14ac:dyDescent="0.25">
      <c r="A42" s="1"/>
      <c r="B42" s="1"/>
      <c r="C42" s="81" t="s">
        <v>105</v>
      </c>
      <c r="D42" s="1"/>
      <c r="E42" s="1"/>
      <c r="F42" s="64"/>
      <c r="G42" s="65">
        <f>SUM(G13:G22)+SUM(G25:G37)+SUM(G40:G41)</f>
        <v>90000</v>
      </c>
      <c r="I42" s="34"/>
    </row>
    <row r="43" spans="1:9" ht="15.75" thickBot="1" x14ac:dyDescent="0.3">
      <c r="A43" s="76"/>
      <c r="B43" s="76"/>
      <c r="C43" s="77"/>
      <c r="D43" s="76"/>
      <c r="E43" s="76"/>
      <c r="F43" s="78"/>
      <c r="G43" s="79"/>
      <c r="I43" s="34"/>
    </row>
    <row r="44" spans="1:9" ht="20.45" customHeight="1" thickTop="1" x14ac:dyDescent="0.25">
      <c r="A44" s="69"/>
      <c r="B44" s="73" t="s">
        <v>100</v>
      </c>
      <c r="C44" s="74" t="s">
        <v>101</v>
      </c>
      <c r="D44" s="69"/>
      <c r="E44" s="69"/>
      <c r="F44" s="75"/>
      <c r="G44" s="75"/>
      <c r="I44" s="34"/>
    </row>
    <row r="45" spans="1:9" ht="8.4499999999999993" customHeight="1" x14ac:dyDescent="0.25">
      <c r="A45" s="24"/>
      <c r="B45" s="70"/>
      <c r="C45" s="24"/>
      <c r="D45" s="24"/>
      <c r="E45" s="24"/>
      <c r="F45" s="64"/>
      <c r="G45" s="64"/>
      <c r="I45" s="34"/>
    </row>
    <row r="46" spans="1:9" x14ac:dyDescent="0.25">
      <c r="A46" s="1">
        <v>26</v>
      </c>
      <c r="B46" s="1" t="s">
        <v>36</v>
      </c>
      <c r="C46" s="4" t="s">
        <v>15</v>
      </c>
      <c r="D46" s="1" t="s">
        <v>12</v>
      </c>
      <c r="E46" s="1">
        <v>1</v>
      </c>
      <c r="F46" s="98"/>
      <c r="G46" s="65">
        <f t="shared" si="0"/>
        <v>0</v>
      </c>
      <c r="I46" s="34">
        <f>G49</f>
        <v>0</v>
      </c>
    </row>
    <row r="47" spans="1:9" x14ac:dyDescent="0.25">
      <c r="A47" s="1">
        <v>27</v>
      </c>
      <c r="B47" s="3" t="s">
        <v>86</v>
      </c>
      <c r="C47" s="4" t="s">
        <v>93</v>
      </c>
      <c r="D47" s="2" t="s">
        <v>13</v>
      </c>
      <c r="E47" s="1">
        <v>2</v>
      </c>
      <c r="F47" s="98"/>
      <c r="G47" s="65">
        <f t="shared" si="0"/>
        <v>0</v>
      </c>
      <c r="I47" s="34">
        <f t="shared" si="2"/>
        <v>0</v>
      </c>
    </row>
    <row r="48" spans="1:9" x14ac:dyDescent="0.25">
      <c r="A48" s="1">
        <v>28</v>
      </c>
      <c r="B48" s="3" t="s">
        <v>52</v>
      </c>
      <c r="C48" s="4" t="s">
        <v>41</v>
      </c>
      <c r="D48" s="2" t="s">
        <v>55</v>
      </c>
      <c r="E48" s="1">
        <v>76</v>
      </c>
      <c r="F48" s="98"/>
      <c r="G48" s="65">
        <f t="shared" si="0"/>
        <v>0</v>
      </c>
      <c r="I48" s="34">
        <f t="shared" si="2"/>
        <v>0</v>
      </c>
    </row>
    <row r="49" spans="1:9" x14ac:dyDescent="0.25">
      <c r="A49" s="1">
        <v>29</v>
      </c>
      <c r="B49" s="3" t="s">
        <v>51</v>
      </c>
      <c r="C49" s="4" t="s">
        <v>42</v>
      </c>
      <c r="D49" s="2" t="s">
        <v>55</v>
      </c>
      <c r="E49" s="1">
        <v>20</v>
      </c>
      <c r="F49" s="98"/>
      <c r="G49" s="65">
        <f t="shared" si="0"/>
        <v>0</v>
      </c>
      <c r="I49" s="34">
        <f t="shared" si="2"/>
        <v>0</v>
      </c>
    </row>
    <row r="50" spans="1:9" x14ac:dyDescent="0.25">
      <c r="A50" s="1">
        <v>30</v>
      </c>
      <c r="B50" s="1" t="s">
        <v>87</v>
      </c>
      <c r="C50" s="4" t="s">
        <v>92</v>
      </c>
      <c r="D50" s="2" t="s">
        <v>31</v>
      </c>
      <c r="E50" s="1">
        <v>2</v>
      </c>
      <c r="F50" s="98"/>
      <c r="G50" s="65">
        <f>F50*E50</f>
        <v>0</v>
      </c>
      <c r="I50" s="34">
        <f t="shared" si="2"/>
        <v>0</v>
      </c>
    </row>
    <row r="51" spans="1:9" x14ac:dyDescent="0.25">
      <c r="A51" s="1">
        <v>31</v>
      </c>
      <c r="B51" s="1" t="s">
        <v>50</v>
      </c>
      <c r="C51" s="4" t="s">
        <v>91</v>
      </c>
      <c r="D51" s="2" t="s">
        <v>13</v>
      </c>
      <c r="E51" s="1">
        <v>120</v>
      </c>
      <c r="F51" s="98"/>
      <c r="G51" s="65">
        <f>F51*E51</f>
        <v>0</v>
      </c>
      <c r="I51" s="35"/>
    </row>
    <row r="52" spans="1:9" x14ac:dyDescent="0.25">
      <c r="A52" s="1">
        <v>32</v>
      </c>
      <c r="B52" s="1" t="s">
        <v>49</v>
      </c>
      <c r="C52" s="4" t="s">
        <v>44</v>
      </c>
      <c r="D52" s="2" t="s">
        <v>56</v>
      </c>
      <c r="E52" s="1">
        <v>0.1</v>
      </c>
      <c r="F52" s="98"/>
      <c r="G52" s="65">
        <f>F52*E52</f>
        <v>0</v>
      </c>
      <c r="I52" s="35">
        <f>G56</f>
        <v>0</v>
      </c>
    </row>
    <row r="53" spans="1:9" x14ac:dyDescent="0.25">
      <c r="A53" s="1">
        <v>33</v>
      </c>
      <c r="B53" s="1" t="s">
        <v>47</v>
      </c>
      <c r="C53" s="4" t="s">
        <v>46</v>
      </c>
      <c r="D53" s="2" t="s">
        <v>55</v>
      </c>
      <c r="E53" s="1">
        <v>13</v>
      </c>
      <c r="F53" s="98"/>
      <c r="G53" s="65">
        <f>F53*E53</f>
        <v>0</v>
      </c>
      <c r="I53" s="35"/>
    </row>
    <row r="54" spans="1:9" x14ac:dyDescent="0.25">
      <c r="A54" s="1">
        <v>34</v>
      </c>
      <c r="B54" s="1" t="s">
        <v>68</v>
      </c>
      <c r="C54" s="4" t="s">
        <v>66</v>
      </c>
      <c r="D54" s="1" t="s">
        <v>57</v>
      </c>
      <c r="E54" s="80">
        <v>75</v>
      </c>
      <c r="F54" s="98"/>
      <c r="G54" s="65">
        <f t="shared" ref="G54" si="4">F54*E54</f>
        <v>0</v>
      </c>
      <c r="I54" s="35"/>
    </row>
    <row r="55" spans="1:9" x14ac:dyDescent="0.25">
      <c r="A55" s="1">
        <v>35</v>
      </c>
      <c r="B55" s="1" t="s">
        <v>88</v>
      </c>
      <c r="C55" s="4" t="s">
        <v>90</v>
      </c>
      <c r="D55" s="1" t="s">
        <v>55</v>
      </c>
      <c r="E55" s="80">
        <v>7</v>
      </c>
      <c r="F55" s="98"/>
      <c r="G55" s="65">
        <f>F55*E55</f>
        <v>0</v>
      </c>
      <c r="I55" s="35" t="e">
        <f>#REF!</f>
        <v>#REF!</v>
      </c>
    </row>
    <row r="56" spans="1:9" x14ac:dyDescent="0.25">
      <c r="A56" s="1">
        <v>36</v>
      </c>
      <c r="B56" s="1" t="s">
        <v>71</v>
      </c>
      <c r="C56" s="4" t="s">
        <v>89</v>
      </c>
      <c r="D56" s="1" t="s">
        <v>55</v>
      </c>
      <c r="E56" s="80">
        <v>1</v>
      </c>
      <c r="F56" s="98"/>
      <c r="G56" s="65">
        <f>F56*E56</f>
        <v>0</v>
      </c>
      <c r="I56" s="35" t="e">
        <f>#REF!</f>
        <v>#REF!</v>
      </c>
    </row>
    <row r="57" spans="1:9" x14ac:dyDescent="0.25">
      <c r="A57" s="1">
        <v>37</v>
      </c>
      <c r="B57" s="1" t="s">
        <v>94</v>
      </c>
      <c r="C57" s="4" t="s">
        <v>96</v>
      </c>
      <c r="D57" s="1" t="s">
        <v>13</v>
      </c>
      <c r="E57" s="80">
        <v>41</v>
      </c>
      <c r="F57" s="98"/>
      <c r="G57" s="65">
        <f>F57*E57</f>
        <v>0</v>
      </c>
      <c r="I57" s="35" t="e">
        <f>#REF!</f>
        <v>#REF!</v>
      </c>
    </row>
    <row r="58" spans="1:9" x14ac:dyDescent="0.25">
      <c r="A58" s="1">
        <v>38</v>
      </c>
      <c r="B58" s="1" t="s">
        <v>95</v>
      </c>
      <c r="C58" s="4" t="s">
        <v>97</v>
      </c>
      <c r="D58" s="1" t="s">
        <v>14</v>
      </c>
      <c r="E58" s="80">
        <v>230</v>
      </c>
      <c r="F58" s="98"/>
      <c r="G58" s="65">
        <f>F58*E58</f>
        <v>0</v>
      </c>
      <c r="I58" s="35" t="e">
        <f>#REF!</f>
        <v>#REF!</v>
      </c>
    </row>
    <row r="59" spans="1:9" x14ac:dyDescent="0.25">
      <c r="A59" s="1">
        <v>39</v>
      </c>
      <c r="B59" s="1" t="s">
        <v>78</v>
      </c>
      <c r="C59" s="4" t="s">
        <v>84</v>
      </c>
      <c r="D59" s="1" t="s">
        <v>12</v>
      </c>
      <c r="E59" s="80">
        <v>1</v>
      </c>
      <c r="F59" s="98"/>
      <c r="G59" s="65">
        <f t="shared" ref="G59:G60" si="5">F59*E59</f>
        <v>0</v>
      </c>
      <c r="I59" s="35"/>
    </row>
    <row r="60" spans="1:9" x14ac:dyDescent="0.25">
      <c r="A60" s="1">
        <v>40</v>
      </c>
      <c r="B60" s="1" t="s">
        <v>32</v>
      </c>
      <c r="C60" s="4" t="s">
        <v>83</v>
      </c>
      <c r="D60" s="1" t="s">
        <v>12</v>
      </c>
      <c r="E60" s="80">
        <v>1</v>
      </c>
      <c r="F60" s="98"/>
      <c r="G60" s="65">
        <f t="shared" si="5"/>
        <v>0</v>
      </c>
      <c r="I60" s="35"/>
    </row>
    <row r="61" spans="1:9" x14ac:dyDescent="0.25">
      <c r="A61" s="1">
        <v>41</v>
      </c>
      <c r="B61" s="1" t="s">
        <v>79</v>
      </c>
      <c r="C61" s="4" t="s">
        <v>82</v>
      </c>
      <c r="D61" s="1" t="s">
        <v>85</v>
      </c>
      <c r="E61" s="80">
        <v>1</v>
      </c>
      <c r="F61" s="64">
        <v>5000</v>
      </c>
      <c r="G61" s="65">
        <f>F61*E61</f>
        <v>5000</v>
      </c>
      <c r="I61" s="35"/>
    </row>
    <row r="62" spans="1:9" x14ac:dyDescent="0.25">
      <c r="A62" s="1">
        <v>42</v>
      </c>
      <c r="B62" s="1" t="s">
        <v>33</v>
      </c>
      <c r="C62" t="s">
        <v>34</v>
      </c>
      <c r="D62" s="82" t="s">
        <v>85</v>
      </c>
      <c r="E62" s="82">
        <v>1</v>
      </c>
      <c r="F62" s="91">
        <v>16000</v>
      </c>
      <c r="G62" s="91">
        <f>E62*F62</f>
        <v>16000</v>
      </c>
      <c r="I62" s="35" t="e">
        <f>SUM(I7:I60)</f>
        <v>#REF!</v>
      </c>
    </row>
    <row r="63" spans="1:9" x14ac:dyDescent="0.25">
      <c r="A63" s="1"/>
      <c r="B63" s="1"/>
      <c r="C63" s="81" t="s">
        <v>107</v>
      </c>
      <c r="D63" s="1"/>
      <c r="E63" s="1"/>
      <c r="F63" s="64"/>
      <c r="G63" s="64">
        <f>SUM(G46:G62)</f>
        <v>21000</v>
      </c>
    </row>
    <row r="64" spans="1:9" x14ac:dyDescent="0.25">
      <c r="A64" s="1"/>
      <c r="B64" s="1"/>
      <c r="C64" s="81"/>
      <c r="D64" s="1"/>
      <c r="E64" s="1"/>
      <c r="F64" s="64"/>
      <c r="G64" s="64"/>
    </row>
    <row r="65" spans="1:7" x14ac:dyDescent="0.25">
      <c r="A65" s="1"/>
      <c r="B65" s="1"/>
      <c r="C65" s="81" t="s">
        <v>108</v>
      </c>
      <c r="D65" s="1"/>
      <c r="E65" s="1"/>
      <c r="F65" s="64"/>
      <c r="G65" s="64">
        <f>IF(G38&lt;G42,SUM(G38+G63),SUM(G42+G63))</f>
        <v>111000</v>
      </c>
    </row>
    <row r="66" spans="1:7" ht="15.75" thickBot="1" x14ac:dyDescent="0.3">
      <c r="A66" s="1"/>
      <c r="B66" s="1"/>
      <c r="C66" s="4"/>
      <c r="D66" s="1"/>
      <c r="E66" s="1"/>
      <c r="F66" s="64"/>
      <c r="G66" s="65"/>
    </row>
    <row r="67" spans="1:7" ht="15.75" thickBot="1" x14ac:dyDescent="0.3">
      <c r="A67" s="50"/>
      <c r="B67" s="25"/>
      <c r="C67" s="26" t="s">
        <v>30</v>
      </c>
      <c r="D67" s="27"/>
      <c r="E67" s="25"/>
      <c r="F67" s="92"/>
      <c r="G67" s="93"/>
    </row>
    <row r="68" spans="1:7" x14ac:dyDescent="0.25">
      <c r="A68" s="94"/>
      <c r="B68" s="95"/>
      <c r="C68" s="95"/>
      <c r="D68" s="95"/>
      <c r="E68" s="96"/>
      <c r="F68" s="97"/>
      <c r="G68" s="97"/>
    </row>
    <row r="69" spans="1:7" x14ac:dyDescent="0.25">
      <c r="A69" s="30"/>
      <c r="B69" s="8"/>
      <c r="C69" s="8"/>
      <c r="D69" s="8"/>
      <c r="E69" s="8"/>
      <c r="F69" s="23"/>
      <c r="G69" s="23"/>
    </row>
    <row r="70" spans="1:7" x14ac:dyDescent="0.25">
      <c r="A70" s="30" t="s">
        <v>16</v>
      </c>
      <c r="B70" s="8"/>
      <c r="C70" s="28"/>
      <c r="D70" s="28"/>
      <c r="E70" s="8" t="s">
        <v>17</v>
      </c>
      <c r="F70" s="67"/>
      <c r="G70" s="67"/>
    </row>
    <row r="71" spans="1:7" x14ac:dyDescent="0.25">
      <c r="A71" s="30"/>
      <c r="B71" s="8"/>
      <c r="C71" s="8" t="s">
        <v>18</v>
      </c>
      <c r="D71" s="8"/>
      <c r="E71" s="29"/>
      <c r="F71" s="23"/>
      <c r="G71" s="23"/>
    </row>
    <row r="72" spans="1:7" x14ac:dyDescent="0.25">
      <c r="A72" s="30"/>
      <c r="B72" s="8"/>
      <c r="C72" s="8"/>
      <c r="D72" s="8"/>
      <c r="E72" s="29"/>
      <c r="F72" s="23"/>
      <c r="G72" s="23"/>
    </row>
    <row r="73" spans="1:7" x14ac:dyDescent="0.25">
      <c r="A73" s="30" t="s">
        <v>19</v>
      </c>
      <c r="B73" s="8"/>
      <c r="C73" s="28"/>
      <c r="D73" s="28"/>
      <c r="E73" s="29" t="s">
        <v>20</v>
      </c>
      <c r="F73" s="67"/>
      <c r="G73" s="67"/>
    </row>
    <row r="74" spans="1:7" x14ac:dyDescent="0.25">
      <c r="A74" s="30"/>
      <c r="B74" s="8"/>
      <c r="C74" s="8"/>
      <c r="D74" s="8"/>
      <c r="E74" s="29"/>
      <c r="F74" s="23"/>
      <c r="G74" s="23"/>
    </row>
    <row r="75" spans="1:7" x14ac:dyDescent="0.25">
      <c r="A75" s="30" t="s">
        <v>21</v>
      </c>
      <c r="B75" s="8"/>
      <c r="C75" s="28"/>
      <c r="D75" s="28"/>
      <c r="E75" s="8" t="s">
        <v>22</v>
      </c>
      <c r="F75" s="67"/>
      <c r="G75" s="67"/>
    </row>
    <row r="76" spans="1:7" x14ac:dyDescent="0.25">
      <c r="A76" s="30"/>
      <c r="B76" s="8"/>
      <c r="C76" s="8"/>
      <c r="D76" s="8"/>
      <c r="E76" s="29"/>
      <c r="F76" s="23"/>
      <c r="G76" s="23"/>
    </row>
    <row r="77" spans="1:7" x14ac:dyDescent="0.25">
      <c r="A77" s="30" t="s">
        <v>23</v>
      </c>
      <c r="B77" s="8"/>
      <c r="C77" s="28"/>
      <c r="D77" s="28"/>
      <c r="E77" s="29" t="s">
        <v>24</v>
      </c>
      <c r="F77" s="67"/>
      <c r="G77" s="67"/>
    </row>
    <row r="78" spans="1:7" x14ac:dyDescent="0.25">
      <c r="A78" s="30"/>
      <c r="B78" s="8"/>
      <c r="C78" s="8"/>
      <c r="D78" s="8"/>
      <c r="E78" s="8"/>
      <c r="F78" s="23"/>
      <c r="G78" s="23"/>
    </row>
    <row r="79" spans="1:7" x14ac:dyDescent="0.25">
      <c r="A79" s="30" t="s">
        <v>25</v>
      </c>
      <c r="B79" s="8"/>
      <c r="C79" s="8"/>
      <c r="D79" s="8"/>
      <c r="E79" s="8"/>
      <c r="F79" s="23"/>
      <c r="G79" s="23"/>
    </row>
    <row r="80" spans="1:7" x14ac:dyDescent="0.25">
      <c r="A80" s="30" t="s">
        <v>26</v>
      </c>
      <c r="B80" s="8"/>
      <c r="C80" s="28"/>
      <c r="D80" s="28"/>
      <c r="E80" s="8"/>
      <c r="F80" s="23"/>
      <c r="G80" s="23"/>
    </row>
  </sheetData>
  <sheetProtection algorithmName="SHA-512" hashValue="KSQBHFEswzWPQRvQrIT0zqpNeD4//NLoccOzrrD5yOOUiicahd/3WaBSB5tJwl2ry76xpuIlv5/ZQTqoGrMxpw==" saltValue="h9noKrQKYL6C1CuOH80Trw==" spinCount="100000" sheet="1" objects="1" scenarios="1"/>
  <mergeCells count="5">
    <mergeCell ref="A3:G3"/>
    <mergeCell ref="A4:G4"/>
    <mergeCell ref="A5:G5"/>
    <mergeCell ref="F1:G1"/>
    <mergeCell ref="D1:E1"/>
  </mergeCells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Hampton S_Ericson &amp; Calle Corvo</vt:lpstr>
      <vt:lpstr>'Hampton S_Ericson &amp; Calle Corvo'!Print_Area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2020-07-15T19:25:55Z</cp:lastPrinted>
  <dcterms:created xsi:type="dcterms:W3CDTF">2017-12-12T22:36:12Z</dcterms:created>
  <dcterms:modified xsi:type="dcterms:W3CDTF">2025-10-15T14:18:30Z</dcterms:modified>
</cp:coreProperties>
</file>